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cari qiy." sheetId="1" r:id="rId1"/>
    <sheet name="2005 qiy." sheetId="2" r:id="rId2"/>
  </sheets>
  <definedNames/>
  <calcPr fullCalcOnLoad="1"/>
</workbook>
</file>

<file path=xl/sharedStrings.xml><?xml version="1.0" encoding="utf-8"?>
<sst xmlns="http://schemas.openxmlformats.org/spreadsheetml/2006/main" count="225" uniqueCount="26">
  <si>
    <t>Ümumi daxili məhsulun istehsalı</t>
  </si>
  <si>
    <t>Rüblər üzrə ümumi daxili məhsul, cari qiymətlərlə, milyon manatla</t>
  </si>
  <si>
    <t>I rüb</t>
  </si>
  <si>
    <t>II rüb</t>
  </si>
  <si>
    <t>III rüb</t>
  </si>
  <si>
    <t>IV rüb</t>
  </si>
  <si>
    <t>Maliyyə vasitəçilərinin şərti hesablanmış xidmət haqqları (MVŞHXH)</t>
  </si>
  <si>
    <t>Xalis vergilər</t>
  </si>
  <si>
    <t>Ümumi daxili məhsul</t>
  </si>
  <si>
    <t>Rüblər üzrə ümumi daxili məhsul, 2005-ci ilin qiymətlərilə, milyon manatla</t>
  </si>
  <si>
    <t>Kənd təsərrüfatı, ovçuluq və meşəçilik</t>
  </si>
  <si>
    <t>Balıqçılıq</t>
  </si>
  <si>
    <t>Mədənçıxarma sənayesi və karxanaların işlənməsi</t>
  </si>
  <si>
    <t>Emal sənayesi</t>
  </si>
  <si>
    <t>Elektrik enerjisi, qaz və su təchizatı</t>
  </si>
  <si>
    <t>Tikinti</t>
  </si>
  <si>
    <t>Topdan və pərakəndə ticarət, avtomobillərin, məişət məmulatlarının və şəxsi istifadə əşyalarının təmiri</t>
  </si>
  <si>
    <t>Mehmanxana və restoranlar</t>
  </si>
  <si>
    <t>Nəqliyyat, anbar təsərrüfatı və rabitə</t>
  </si>
  <si>
    <t>Maliyyə vasitəçiliyi</t>
  </si>
  <si>
    <t>Daşınmaz əmlakla əlaqədar əməliyyatlar, icarə və kommersiya fəaliyyəti</t>
  </si>
  <si>
    <t>Dövlət idarəetməsi və müdafiə, məcburi sosial sığorta</t>
  </si>
  <si>
    <t>Təhsil</t>
  </si>
  <si>
    <t>Səhiyyə və sosial xidmətlər</t>
  </si>
  <si>
    <t>Digər kommunal, sosial və fərdi xidmətlər</t>
  </si>
  <si>
    <r>
      <t>Qeyd:</t>
    </r>
    <r>
      <rPr>
        <sz val="11"/>
        <rFont val="Times New Roman"/>
        <family val="2"/>
      </rPr>
      <t xml:space="preserve"> Təsbit edilmiş baza ilinin qiymətlərində beynəlxalq metodologiyaya uyğun hesablanmış məlumatlarda iqtisadiyyatın sahələri üzrə əlavə dəyərlərin cəmi və ÜDM-in həcmi arasında bəzi illər üzrə yaranan fərqlər bu göstəricilərin baza ilindəki dəyərlərinin hər birinin müvafiq indekslərdən istifadə olunmaqla ayrı-ayrılıqda ekstrapolyasiya edilməsi ilə bağlıdır. Bu məsələyə dair ətraflı metodoloji izahlar Avrostatın “Handbook on Price and Volume Measures in National Accounts” adlı sənədində (https://unstats.un.org/unsd/nationalaccount/docs/KS-GQ-14-005-EN-N.pdf) verilmişdir.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</si>
</sst>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0.0%"/>
    <numFmt numFmtId="185" formatCode="0.000"/>
    <numFmt numFmtId="186" formatCode="0.000000"/>
    <numFmt numFmtId="187" formatCode="0.00000"/>
    <numFmt numFmtId="188" formatCode="0.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[$-409]dddd\,\ mmmm\ d\,\ yyyy"/>
    <numFmt numFmtId="196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82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182" fontId="3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2" fontId="2" fillId="0" borderId="0" xfId="0" applyNumberFormat="1" applyFont="1" applyAlignment="1">
      <alignment wrapText="1"/>
    </xf>
    <xf numFmtId="182" fontId="0" fillId="0" borderId="0" xfId="0" applyNumberFormat="1" applyAlignment="1">
      <alignment/>
    </xf>
    <xf numFmtId="183" fontId="2" fillId="0" borderId="14" xfId="0" applyNumberFormat="1" applyFont="1" applyBorder="1" applyAlignment="1">
      <alignment horizontal="right" vertical="center" wrapText="1"/>
    </xf>
    <xf numFmtId="183" fontId="2" fillId="0" borderId="14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 wrapText="1"/>
    </xf>
    <xf numFmtId="183" fontId="2" fillId="0" borderId="15" xfId="0" applyNumberFormat="1" applyFont="1" applyBorder="1" applyAlignment="1">
      <alignment horizontal="right" vertical="center"/>
    </xf>
    <xf numFmtId="183" fontId="2" fillId="33" borderId="15" xfId="0" applyNumberFormat="1" applyFont="1" applyFill="1" applyBorder="1" applyAlignment="1">
      <alignment horizontal="right" vertical="center"/>
    </xf>
    <xf numFmtId="183" fontId="2" fillId="34" borderId="15" xfId="0" applyNumberFormat="1" applyFont="1" applyFill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183" fontId="2" fillId="0" borderId="0" xfId="0" applyNumberFormat="1" applyFont="1" applyAlignment="1">
      <alignment wrapText="1"/>
    </xf>
    <xf numFmtId="182" fontId="2" fillId="0" borderId="0" xfId="0" applyNumberFormat="1" applyFont="1" applyAlignment="1">
      <alignment horizontal="center" wrapText="1"/>
    </xf>
    <xf numFmtId="182" fontId="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wrapText="1"/>
    </xf>
    <xf numFmtId="183" fontId="2" fillId="0" borderId="14" xfId="0" applyNumberFormat="1" applyFont="1" applyBorder="1" applyAlignment="1">
      <alignment horizontal="right"/>
    </xf>
    <xf numFmtId="183" fontId="2" fillId="33" borderId="14" xfId="0" applyNumberFormat="1" applyFont="1" applyFill="1" applyBorder="1" applyAlignment="1">
      <alignment horizontal="right"/>
    </xf>
    <xf numFmtId="183" fontId="2" fillId="33" borderId="16" xfId="0" applyNumberFormat="1" applyFont="1" applyFill="1" applyBorder="1" applyAlignment="1">
      <alignment horizontal="right"/>
    </xf>
    <xf numFmtId="183" fontId="2" fillId="0" borderId="14" xfId="0" applyNumberFormat="1" applyFont="1" applyBorder="1" applyAlignment="1">
      <alignment horizontal="right" wrapText="1"/>
    </xf>
    <xf numFmtId="183" fontId="2" fillId="0" borderId="15" xfId="0" applyNumberFormat="1" applyFont="1" applyBorder="1" applyAlignment="1">
      <alignment horizontal="right"/>
    </xf>
    <xf numFmtId="183" fontId="2" fillId="33" borderId="15" xfId="0" applyNumberFormat="1" applyFont="1" applyFill="1" applyBorder="1" applyAlignment="1">
      <alignment horizontal="right"/>
    </xf>
    <xf numFmtId="183" fontId="2" fillId="33" borderId="17" xfId="0" applyNumberFormat="1" applyFont="1" applyFill="1" applyBorder="1" applyAlignment="1">
      <alignment horizontal="right"/>
    </xf>
    <xf numFmtId="183" fontId="2" fillId="0" borderId="15" xfId="0" applyNumberFormat="1" applyFont="1" applyBorder="1" applyAlignment="1">
      <alignment horizontal="right" wrapText="1"/>
    </xf>
    <xf numFmtId="183" fontId="2" fillId="33" borderId="15" xfId="0" applyNumberFormat="1" applyFont="1" applyFill="1" applyBorder="1" applyAlignment="1">
      <alignment horizontal="right" wrapText="1"/>
    </xf>
    <xf numFmtId="183" fontId="2" fillId="33" borderId="17" xfId="0" applyNumberFormat="1" applyFont="1" applyFill="1" applyBorder="1" applyAlignment="1">
      <alignment horizontal="right" wrapText="1"/>
    </xf>
    <xf numFmtId="183" fontId="40" fillId="0" borderId="15" xfId="0" applyNumberFormat="1" applyFont="1" applyBorder="1" applyAlignment="1">
      <alignment horizontal="right" wrapText="1"/>
    </xf>
    <xf numFmtId="183" fontId="2" fillId="0" borderId="0" xfId="57" applyNumberFormat="1" applyFont="1" applyAlignment="1">
      <alignment wrapText="1"/>
    </xf>
    <xf numFmtId="183" fontId="2" fillId="33" borderId="14" xfId="0" applyNumberFormat="1" applyFont="1" applyFill="1" applyBorder="1" applyAlignment="1">
      <alignment vertical="center"/>
    </xf>
    <xf numFmtId="183" fontId="2" fillId="33" borderId="15" xfId="0" applyNumberFormat="1" applyFont="1" applyFill="1" applyBorder="1" applyAlignment="1">
      <alignment vertical="center"/>
    </xf>
    <xf numFmtId="183" fontId="2" fillId="34" borderId="14" xfId="0" applyNumberFormat="1" applyFont="1" applyFill="1" applyBorder="1" applyAlignment="1">
      <alignment vertical="center"/>
    </xf>
    <xf numFmtId="183" fontId="2" fillId="34" borderId="16" xfId="0" applyNumberFormat="1" applyFont="1" applyFill="1" applyBorder="1" applyAlignment="1">
      <alignment vertical="center"/>
    </xf>
    <xf numFmtId="183" fontId="2" fillId="34" borderId="18" xfId="0" applyNumberFormat="1" applyFont="1" applyFill="1" applyBorder="1" applyAlignment="1">
      <alignment vertical="center"/>
    </xf>
    <xf numFmtId="183" fontId="2" fillId="34" borderId="15" xfId="0" applyNumberFormat="1" applyFont="1" applyFill="1" applyBorder="1" applyAlignment="1">
      <alignment vertical="center"/>
    </xf>
    <xf numFmtId="183" fontId="2" fillId="34" borderId="17" xfId="0" applyNumberFormat="1" applyFont="1" applyFill="1" applyBorder="1" applyAlignment="1">
      <alignment vertical="center"/>
    </xf>
    <xf numFmtId="183" fontId="2" fillId="34" borderId="19" xfId="0" applyNumberFormat="1" applyFont="1" applyFill="1" applyBorder="1" applyAlignment="1">
      <alignment vertical="center"/>
    </xf>
    <xf numFmtId="183" fontId="3" fillId="33" borderId="10" xfId="0" applyNumberFormat="1" applyFont="1" applyFill="1" applyBorder="1" applyAlignment="1">
      <alignment vertical="center"/>
    </xf>
    <xf numFmtId="183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83" fontId="2" fillId="34" borderId="14" xfId="0" applyNumberFormat="1" applyFont="1" applyFill="1" applyBorder="1" applyAlignment="1">
      <alignment horizontal="right" wrapText="1"/>
    </xf>
    <xf numFmtId="183" fontId="2" fillId="34" borderId="15" xfId="0" applyNumberFormat="1" applyFont="1" applyFill="1" applyBorder="1" applyAlignment="1">
      <alignment horizontal="right" wrapText="1"/>
    </xf>
    <xf numFmtId="183" fontId="2" fillId="33" borderId="15" xfId="0" applyNumberFormat="1" applyFont="1" applyFill="1" applyBorder="1" applyAlignment="1">
      <alignment horizontal="right"/>
    </xf>
    <xf numFmtId="183" fontId="2" fillId="34" borderId="15" xfId="0" applyNumberFormat="1" applyFont="1" applyFill="1" applyBorder="1" applyAlignment="1">
      <alignment horizontal="right"/>
    </xf>
    <xf numFmtId="183" fontId="2" fillId="34" borderId="17" xfId="0" applyNumberFormat="1" applyFont="1" applyFill="1" applyBorder="1" applyAlignment="1">
      <alignment horizontal="right"/>
    </xf>
    <xf numFmtId="183" fontId="2" fillId="34" borderId="19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center" vertical="center" wrapText="1"/>
    </xf>
    <xf numFmtId="183" fontId="2" fillId="34" borderId="16" xfId="0" applyNumberFormat="1" applyFont="1" applyFill="1" applyBorder="1" applyAlignment="1">
      <alignment horizontal="right" wrapText="1"/>
    </xf>
    <xf numFmtId="183" fontId="2" fillId="34" borderId="17" xfId="0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183" fontId="3" fillId="33" borderId="2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wrapText="1"/>
    </xf>
    <xf numFmtId="183" fontId="2" fillId="34" borderId="15" xfId="0" applyNumberFormat="1" applyFont="1" applyFill="1" applyBorder="1" applyAlignment="1">
      <alignment wrapText="1"/>
    </xf>
    <xf numFmtId="183" fontId="40" fillId="0" borderId="15" xfId="0" applyNumberFormat="1" applyFont="1" applyBorder="1" applyAlignment="1">
      <alignment wrapText="1"/>
    </xf>
    <xf numFmtId="183" fontId="2" fillId="34" borderId="17" xfId="0" applyNumberFormat="1" applyFont="1" applyFill="1" applyBorder="1" applyAlignment="1">
      <alignment wrapText="1"/>
    </xf>
    <xf numFmtId="183" fontId="2" fillId="0" borderId="21" xfId="0" applyNumberFormat="1" applyFont="1" applyBorder="1" applyAlignment="1">
      <alignment horizontal="right" wrapText="1"/>
    </xf>
    <xf numFmtId="183" fontId="2" fillId="0" borderId="22" xfId="0" applyNumberFormat="1" applyFont="1" applyBorder="1" applyAlignment="1">
      <alignment horizontal="right" wrapText="1"/>
    </xf>
    <xf numFmtId="183" fontId="2" fillId="0" borderId="22" xfId="0" applyNumberFormat="1" applyFont="1" applyBorder="1" applyAlignment="1">
      <alignment wrapText="1"/>
    </xf>
    <xf numFmtId="0" fontId="41" fillId="34" borderId="10" xfId="0" applyFont="1" applyFill="1" applyBorder="1" applyAlignment="1">
      <alignment horizontal="center" vertical="center" wrapText="1"/>
    </xf>
    <xf numFmtId="183" fontId="40" fillId="34" borderId="14" xfId="0" applyNumberFormat="1" applyFont="1" applyFill="1" applyBorder="1" applyAlignment="1">
      <alignment horizontal="right" wrapText="1"/>
    </xf>
    <xf numFmtId="183" fontId="40" fillId="34" borderId="15" xfId="0" applyNumberFormat="1" applyFont="1" applyFill="1" applyBorder="1" applyAlignment="1">
      <alignment horizontal="right" wrapText="1"/>
    </xf>
    <xf numFmtId="183" fontId="40" fillId="34" borderId="15" xfId="0" applyNumberFormat="1" applyFont="1" applyFill="1" applyBorder="1" applyAlignment="1">
      <alignment wrapText="1"/>
    </xf>
    <xf numFmtId="183" fontId="41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183" fontId="2" fillId="34" borderId="14" xfId="0" applyNumberFormat="1" applyFont="1" applyFill="1" applyBorder="1" applyAlignment="1">
      <alignment vertical="center" wrapText="1"/>
    </xf>
    <xf numFmtId="183" fontId="2" fillId="34" borderId="15" xfId="0" applyNumberFormat="1" applyFont="1" applyFill="1" applyBorder="1" applyAlignment="1">
      <alignment vertical="center" wrapText="1"/>
    </xf>
    <xf numFmtId="183" fontId="2" fillId="34" borderId="23" xfId="0" applyNumberFormat="1" applyFont="1" applyFill="1" applyBorder="1" applyAlignment="1">
      <alignment vertical="center" wrapText="1"/>
    </xf>
    <xf numFmtId="183" fontId="3" fillId="34" borderId="10" xfId="0" applyNumberFormat="1" applyFont="1" applyFill="1" applyBorder="1" applyAlignment="1">
      <alignment vertical="center" wrapText="1"/>
    </xf>
    <xf numFmtId="0" fontId="3" fillId="34" borderId="24" xfId="0" applyFont="1" applyFill="1" applyBorder="1" applyAlignment="1">
      <alignment horizontal="center" vertical="center" wrapText="1"/>
    </xf>
    <xf numFmtId="183" fontId="2" fillId="0" borderId="25" xfId="0" applyNumberFormat="1" applyFont="1" applyBorder="1" applyAlignment="1">
      <alignment horizontal="right" wrapText="1"/>
    </xf>
    <xf numFmtId="183" fontId="2" fillId="34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wrapText="1"/>
    </xf>
    <xf numFmtId="182" fontId="2" fillId="0" borderId="0" xfId="0" applyNumberFormat="1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183" fontId="2" fillId="34" borderId="21" xfId="0" applyNumberFormat="1" applyFont="1" applyFill="1" applyBorder="1" applyAlignment="1">
      <alignment vertical="center"/>
    </xf>
    <xf numFmtId="183" fontId="2" fillId="34" borderId="22" xfId="0" applyNumberFormat="1" applyFont="1" applyFill="1" applyBorder="1" applyAlignment="1">
      <alignment vertical="center"/>
    </xf>
    <xf numFmtId="183" fontId="2" fillId="34" borderId="22" xfId="0" applyNumberFormat="1" applyFont="1" applyFill="1" applyBorder="1" applyAlignment="1">
      <alignment horizontal="right"/>
    </xf>
    <xf numFmtId="183" fontId="3" fillId="33" borderId="24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182" fontId="2" fillId="34" borderId="0" xfId="0" applyNumberFormat="1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183" fontId="2" fillId="0" borderId="15" xfId="0" applyNumberFormat="1" applyFont="1" applyBorder="1" applyAlignment="1">
      <alignment/>
    </xf>
    <xf numFmtId="183" fontId="2" fillId="33" borderId="15" xfId="0" applyNumberFormat="1" applyFont="1" applyFill="1" applyBorder="1" applyAlignment="1">
      <alignment/>
    </xf>
    <xf numFmtId="183" fontId="2" fillId="33" borderId="17" xfId="0" applyNumberFormat="1" applyFont="1" applyFill="1" applyBorder="1" applyAlignment="1">
      <alignment/>
    </xf>
    <xf numFmtId="183" fontId="2" fillId="33" borderId="15" xfId="0" applyNumberFormat="1" applyFont="1" applyFill="1" applyBorder="1" applyAlignment="1">
      <alignment/>
    </xf>
    <xf numFmtId="183" fontId="2" fillId="34" borderId="0" xfId="0" applyNumberFormat="1" applyFont="1" applyFill="1" applyAlignment="1">
      <alignment vertical="center"/>
    </xf>
    <xf numFmtId="183" fontId="2" fillId="34" borderId="27" xfId="0" applyNumberFormat="1" applyFont="1" applyFill="1" applyBorder="1" applyAlignment="1">
      <alignment vertical="center" wrapText="1"/>
    </xf>
    <xf numFmtId="183" fontId="2" fillId="34" borderId="15" xfId="0" applyNumberFormat="1" applyFont="1" applyFill="1" applyBorder="1" applyAlignment="1">
      <alignment/>
    </xf>
    <xf numFmtId="183" fontId="2" fillId="34" borderId="17" xfId="0" applyNumberFormat="1" applyFont="1" applyFill="1" applyBorder="1" applyAlignment="1">
      <alignment/>
    </xf>
    <xf numFmtId="183" fontId="2" fillId="34" borderId="19" xfId="0" applyNumberFormat="1" applyFont="1" applyFill="1" applyBorder="1" applyAlignment="1">
      <alignment/>
    </xf>
    <xf numFmtId="183" fontId="40" fillId="34" borderId="15" xfId="0" applyNumberFormat="1" applyFont="1" applyFill="1" applyBorder="1" applyAlignment="1">
      <alignment/>
    </xf>
    <xf numFmtId="183" fontId="40" fillId="34" borderId="17" xfId="0" applyNumberFormat="1" applyFont="1" applyFill="1" applyBorder="1" applyAlignment="1">
      <alignment/>
    </xf>
    <xf numFmtId="183" fontId="40" fillId="34" borderId="22" xfId="0" applyNumberFormat="1" applyFont="1" applyFill="1" applyBorder="1" applyAlignment="1">
      <alignment/>
    </xf>
    <xf numFmtId="183" fontId="2" fillId="34" borderId="22" xfId="0" applyNumberFormat="1" applyFont="1" applyFill="1" applyBorder="1" applyAlignment="1">
      <alignment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152400</xdr:rowOff>
    </xdr:from>
    <xdr:to>
      <xdr:col>46</xdr:col>
      <xdr:colOff>0</xdr:colOff>
      <xdr:row>8</xdr:row>
      <xdr:rowOff>161925</xdr:rowOff>
    </xdr:to>
    <xdr:sp>
      <xdr:nvSpPr>
        <xdr:cNvPr id="4" name="Line 5"/>
        <xdr:cNvSpPr>
          <a:spLocks/>
        </xdr:cNvSpPr>
      </xdr:nvSpPr>
      <xdr:spPr>
        <a:xfrm>
          <a:off x="29308425" y="166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2930842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6" name="Line 7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7" name="Line 8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8" name="Line 9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152400</xdr:rowOff>
    </xdr:from>
    <xdr:to>
      <xdr:col>46</xdr:col>
      <xdr:colOff>0</xdr:colOff>
      <xdr:row>10</xdr:row>
      <xdr:rowOff>161925</xdr:rowOff>
    </xdr:to>
    <xdr:sp>
      <xdr:nvSpPr>
        <xdr:cNvPr id="9" name="Line 10"/>
        <xdr:cNvSpPr>
          <a:spLocks/>
        </xdr:cNvSpPr>
      </xdr:nvSpPr>
      <xdr:spPr>
        <a:xfrm>
          <a:off x="29308425" y="200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0" name="Line 17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" name="Line 19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" name="Line 21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4" name="Line 22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5" name="Line 23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6" name="Line 25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" name="Line 26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8" name="Line 27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" name="Line 29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" name="Line 30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31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" name="Line 33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3" name="Line 34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4" name="Line 35"/>
        <xdr:cNvSpPr>
          <a:spLocks/>
        </xdr:cNvSpPr>
      </xdr:nvSpPr>
      <xdr:spPr>
        <a:xfrm>
          <a:off x="293084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5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6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7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28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9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30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31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32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33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34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35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36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37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38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39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40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41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42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43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44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45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46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47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48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152400</xdr:rowOff>
    </xdr:from>
    <xdr:to>
      <xdr:col>46</xdr:col>
      <xdr:colOff>0</xdr:colOff>
      <xdr:row>8</xdr:row>
      <xdr:rowOff>161925</xdr:rowOff>
    </xdr:to>
    <xdr:sp>
      <xdr:nvSpPr>
        <xdr:cNvPr id="49" name="Line 5"/>
        <xdr:cNvSpPr>
          <a:spLocks/>
        </xdr:cNvSpPr>
      </xdr:nvSpPr>
      <xdr:spPr>
        <a:xfrm>
          <a:off x="29308425" y="166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9525</xdr:rowOff>
    </xdr:to>
    <xdr:sp>
      <xdr:nvSpPr>
        <xdr:cNvPr id="50" name="Line 6"/>
        <xdr:cNvSpPr>
          <a:spLocks/>
        </xdr:cNvSpPr>
      </xdr:nvSpPr>
      <xdr:spPr>
        <a:xfrm flipV="1">
          <a:off x="2930842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51" name="Line 7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52" name="Line 8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53" name="Line 9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152400</xdr:rowOff>
    </xdr:from>
    <xdr:to>
      <xdr:col>46</xdr:col>
      <xdr:colOff>0</xdr:colOff>
      <xdr:row>10</xdr:row>
      <xdr:rowOff>161925</xdr:rowOff>
    </xdr:to>
    <xdr:sp>
      <xdr:nvSpPr>
        <xdr:cNvPr id="54" name="Line 10"/>
        <xdr:cNvSpPr>
          <a:spLocks/>
        </xdr:cNvSpPr>
      </xdr:nvSpPr>
      <xdr:spPr>
        <a:xfrm>
          <a:off x="29308425" y="200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55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56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57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58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59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60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61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62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63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64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65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66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67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68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69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70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71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72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73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74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75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76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77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78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152400</xdr:rowOff>
    </xdr:from>
    <xdr:to>
      <xdr:col>46</xdr:col>
      <xdr:colOff>0</xdr:colOff>
      <xdr:row>8</xdr:row>
      <xdr:rowOff>161925</xdr:rowOff>
    </xdr:to>
    <xdr:sp>
      <xdr:nvSpPr>
        <xdr:cNvPr id="79" name="Line 5"/>
        <xdr:cNvSpPr>
          <a:spLocks/>
        </xdr:cNvSpPr>
      </xdr:nvSpPr>
      <xdr:spPr>
        <a:xfrm>
          <a:off x="29308425" y="166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9525</xdr:rowOff>
    </xdr:to>
    <xdr:sp>
      <xdr:nvSpPr>
        <xdr:cNvPr id="80" name="Line 6"/>
        <xdr:cNvSpPr>
          <a:spLocks/>
        </xdr:cNvSpPr>
      </xdr:nvSpPr>
      <xdr:spPr>
        <a:xfrm flipV="1">
          <a:off x="2930842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81" name="Line 7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82" name="Line 8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83" name="Line 9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152400</xdr:rowOff>
    </xdr:from>
    <xdr:to>
      <xdr:col>46</xdr:col>
      <xdr:colOff>0</xdr:colOff>
      <xdr:row>10</xdr:row>
      <xdr:rowOff>161925</xdr:rowOff>
    </xdr:to>
    <xdr:sp>
      <xdr:nvSpPr>
        <xdr:cNvPr id="84" name="Line 10"/>
        <xdr:cNvSpPr>
          <a:spLocks/>
        </xdr:cNvSpPr>
      </xdr:nvSpPr>
      <xdr:spPr>
        <a:xfrm>
          <a:off x="29308425" y="200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85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86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87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88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89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90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91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92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93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94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95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96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97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98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99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100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01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02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03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04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05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06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07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08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152400</xdr:rowOff>
    </xdr:from>
    <xdr:to>
      <xdr:col>46</xdr:col>
      <xdr:colOff>0</xdr:colOff>
      <xdr:row>8</xdr:row>
      <xdr:rowOff>161925</xdr:rowOff>
    </xdr:to>
    <xdr:sp>
      <xdr:nvSpPr>
        <xdr:cNvPr id="109" name="Line 5"/>
        <xdr:cNvSpPr>
          <a:spLocks/>
        </xdr:cNvSpPr>
      </xdr:nvSpPr>
      <xdr:spPr>
        <a:xfrm>
          <a:off x="29308425" y="166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9525</xdr:rowOff>
    </xdr:to>
    <xdr:sp>
      <xdr:nvSpPr>
        <xdr:cNvPr id="110" name="Line 6"/>
        <xdr:cNvSpPr>
          <a:spLocks/>
        </xdr:cNvSpPr>
      </xdr:nvSpPr>
      <xdr:spPr>
        <a:xfrm flipV="1">
          <a:off x="2930842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11" name="Line 7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12" name="Line 8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13" name="Line 9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152400</xdr:rowOff>
    </xdr:from>
    <xdr:to>
      <xdr:col>46</xdr:col>
      <xdr:colOff>0</xdr:colOff>
      <xdr:row>10</xdr:row>
      <xdr:rowOff>161925</xdr:rowOff>
    </xdr:to>
    <xdr:sp>
      <xdr:nvSpPr>
        <xdr:cNvPr id="114" name="Line 10"/>
        <xdr:cNvSpPr>
          <a:spLocks/>
        </xdr:cNvSpPr>
      </xdr:nvSpPr>
      <xdr:spPr>
        <a:xfrm>
          <a:off x="29308425" y="200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15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16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17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118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19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20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21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22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23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24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25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26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27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28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29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130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31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32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33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34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35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36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37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38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152400</xdr:rowOff>
    </xdr:from>
    <xdr:to>
      <xdr:col>46</xdr:col>
      <xdr:colOff>0</xdr:colOff>
      <xdr:row>8</xdr:row>
      <xdr:rowOff>161925</xdr:rowOff>
    </xdr:to>
    <xdr:sp>
      <xdr:nvSpPr>
        <xdr:cNvPr id="139" name="Line 5"/>
        <xdr:cNvSpPr>
          <a:spLocks/>
        </xdr:cNvSpPr>
      </xdr:nvSpPr>
      <xdr:spPr>
        <a:xfrm>
          <a:off x="29308425" y="166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9525</xdr:rowOff>
    </xdr:to>
    <xdr:sp>
      <xdr:nvSpPr>
        <xdr:cNvPr id="140" name="Line 6"/>
        <xdr:cNvSpPr>
          <a:spLocks/>
        </xdr:cNvSpPr>
      </xdr:nvSpPr>
      <xdr:spPr>
        <a:xfrm flipV="1">
          <a:off x="2930842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41" name="Line 7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42" name="Line 8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43" name="Line 9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152400</xdr:rowOff>
    </xdr:from>
    <xdr:to>
      <xdr:col>46</xdr:col>
      <xdr:colOff>0</xdr:colOff>
      <xdr:row>10</xdr:row>
      <xdr:rowOff>161925</xdr:rowOff>
    </xdr:to>
    <xdr:sp>
      <xdr:nvSpPr>
        <xdr:cNvPr id="144" name="Line 10"/>
        <xdr:cNvSpPr>
          <a:spLocks/>
        </xdr:cNvSpPr>
      </xdr:nvSpPr>
      <xdr:spPr>
        <a:xfrm>
          <a:off x="29308425" y="200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45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46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47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148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49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50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51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52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53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54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55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56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57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58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59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160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61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62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63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64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65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66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67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68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152400</xdr:rowOff>
    </xdr:from>
    <xdr:to>
      <xdr:col>46</xdr:col>
      <xdr:colOff>0</xdr:colOff>
      <xdr:row>8</xdr:row>
      <xdr:rowOff>161925</xdr:rowOff>
    </xdr:to>
    <xdr:sp>
      <xdr:nvSpPr>
        <xdr:cNvPr id="169" name="Line 5"/>
        <xdr:cNvSpPr>
          <a:spLocks/>
        </xdr:cNvSpPr>
      </xdr:nvSpPr>
      <xdr:spPr>
        <a:xfrm>
          <a:off x="29308425" y="166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9525</xdr:rowOff>
    </xdr:to>
    <xdr:sp>
      <xdr:nvSpPr>
        <xdr:cNvPr id="170" name="Line 6"/>
        <xdr:cNvSpPr>
          <a:spLocks/>
        </xdr:cNvSpPr>
      </xdr:nvSpPr>
      <xdr:spPr>
        <a:xfrm flipV="1">
          <a:off x="2930842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71" name="Line 7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72" name="Line 8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173" name="Line 9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152400</xdr:rowOff>
    </xdr:from>
    <xdr:to>
      <xdr:col>46</xdr:col>
      <xdr:colOff>0</xdr:colOff>
      <xdr:row>10</xdr:row>
      <xdr:rowOff>161925</xdr:rowOff>
    </xdr:to>
    <xdr:sp>
      <xdr:nvSpPr>
        <xdr:cNvPr id="174" name="Line 10"/>
        <xdr:cNvSpPr>
          <a:spLocks/>
        </xdr:cNvSpPr>
      </xdr:nvSpPr>
      <xdr:spPr>
        <a:xfrm>
          <a:off x="29308425" y="200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75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76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77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178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79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80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81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82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83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84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85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86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87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88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189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190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91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92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93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94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95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96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197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198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152400</xdr:rowOff>
    </xdr:from>
    <xdr:to>
      <xdr:col>46</xdr:col>
      <xdr:colOff>0</xdr:colOff>
      <xdr:row>8</xdr:row>
      <xdr:rowOff>161925</xdr:rowOff>
    </xdr:to>
    <xdr:sp>
      <xdr:nvSpPr>
        <xdr:cNvPr id="199" name="Line 5"/>
        <xdr:cNvSpPr>
          <a:spLocks/>
        </xdr:cNvSpPr>
      </xdr:nvSpPr>
      <xdr:spPr>
        <a:xfrm>
          <a:off x="29308425" y="166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9525</xdr:rowOff>
    </xdr:to>
    <xdr:sp>
      <xdr:nvSpPr>
        <xdr:cNvPr id="200" name="Line 6"/>
        <xdr:cNvSpPr>
          <a:spLocks/>
        </xdr:cNvSpPr>
      </xdr:nvSpPr>
      <xdr:spPr>
        <a:xfrm flipV="1">
          <a:off x="2930842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201" name="Line 7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202" name="Line 8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171450</xdr:rowOff>
    </xdr:from>
    <xdr:to>
      <xdr:col>46</xdr:col>
      <xdr:colOff>0</xdr:colOff>
      <xdr:row>8</xdr:row>
      <xdr:rowOff>171450</xdr:rowOff>
    </xdr:to>
    <xdr:sp>
      <xdr:nvSpPr>
        <xdr:cNvPr id="203" name="Line 9"/>
        <xdr:cNvSpPr>
          <a:spLocks/>
        </xdr:cNvSpPr>
      </xdr:nvSpPr>
      <xdr:spPr>
        <a:xfrm>
          <a:off x="2930842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152400</xdr:rowOff>
    </xdr:from>
    <xdr:to>
      <xdr:col>46</xdr:col>
      <xdr:colOff>0</xdr:colOff>
      <xdr:row>10</xdr:row>
      <xdr:rowOff>161925</xdr:rowOff>
    </xdr:to>
    <xdr:sp>
      <xdr:nvSpPr>
        <xdr:cNvPr id="204" name="Line 10"/>
        <xdr:cNvSpPr>
          <a:spLocks/>
        </xdr:cNvSpPr>
      </xdr:nvSpPr>
      <xdr:spPr>
        <a:xfrm>
          <a:off x="29308425" y="200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05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06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07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208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09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10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11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212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13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14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15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216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17" name="Line 1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18" name="Line 2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171450</xdr:rowOff>
    </xdr:from>
    <xdr:to>
      <xdr:col>48</xdr:col>
      <xdr:colOff>0</xdr:colOff>
      <xdr:row>9</xdr:row>
      <xdr:rowOff>171450</xdr:rowOff>
    </xdr:to>
    <xdr:sp>
      <xdr:nvSpPr>
        <xdr:cNvPr id="219" name="Line 3"/>
        <xdr:cNvSpPr>
          <a:spLocks/>
        </xdr:cNvSpPr>
      </xdr:nvSpPr>
      <xdr:spPr>
        <a:xfrm>
          <a:off x="304704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152400</xdr:rowOff>
    </xdr:from>
    <xdr:to>
      <xdr:col>48</xdr:col>
      <xdr:colOff>0</xdr:colOff>
      <xdr:row>11</xdr:row>
      <xdr:rowOff>161925</xdr:rowOff>
    </xdr:to>
    <xdr:sp>
      <xdr:nvSpPr>
        <xdr:cNvPr id="220" name="Line 4"/>
        <xdr:cNvSpPr>
          <a:spLocks/>
        </xdr:cNvSpPr>
      </xdr:nvSpPr>
      <xdr:spPr>
        <a:xfrm>
          <a:off x="30470475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21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22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23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224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25" name="Line 1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26" name="Line 2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171450</xdr:rowOff>
    </xdr:from>
    <xdr:to>
      <xdr:col>51</xdr:col>
      <xdr:colOff>0</xdr:colOff>
      <xdr:row>9</xdr:row>
      <xdr:rowOff>171450</xdr:rowOff>
    </xdr:to>
    <xdr:sp>
      <xdr:nvSpPr>
        <xdr:cNvPr id="227" name="Line 3"/>
        <xdr:cNvSpPr>
          <a:spLocks/>
        </xdr:cNvSpPr>
      </xdr:nvSpPr>
      <xdr:spPr>
        <a:xfrm>
          <a:off x="321754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152400</xdr:rowOff>
    </xdr:from>
    <xdr:to>
      <xdr:col>51</xdr:col>
      <xdr:colOff>0</xdr:colOff>
      <xdr:row>11</xdr:row>
      <xdr:rowOff>161925</xdr:rowOff>
    </xdr:to>
    <xdr:sp>
      <xdr:nvSpPr>
        <xdr:cNvPr id="228" name="Line 4"/>
        <xdr:cNvSpPr>
          <a:spLocks/>
        </xdr:cNvSpPr>
      </xdr:nvSpPr>
      <xdr:spPr>
        <a:xfrm>
          <a:off x="32175450" y="218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31"/>
  <sheetViews>
    <sheetView showGridLines="0" tabSelected="1" zoomScalePageLayoutView="0" workbookViewId="0" topLeftCell="A1">
      <selection activeCell="A1" sqref="A1"/>
    </sheetView>
  </sheetViews>
  <sheetFormatPr defaultColWidth="12.7109375" defaultRowHeight="15"/>
  <cols>
    <col min="1" max="1" width="5.7109375" style="1" customWidth="1"/>
    <col min="2" max="2" width="50.7109375" style="1" customWidth="1"/>
    <col min="3" max="86" width="8.7109375" style="1" customWidth="1"/>
    <col min="87" max="87" width="8.7109375" style="26" customWidth="1"/>
    <col min="88" max="94" width="8.7109375" style="1" customWidth="1"/>
    <col min="95" max="16384" width="12.7109375" style="1" customWidth="1"/>
  </cols>
  <sheetData>
    <row r="1" spans="2:82" ht="14.25">
      <c r="B1" s="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7"/>
      <c r="BX1" s="7"/>
      <c r="BY1" s="7"/>
      <c r="BZ1" s="7"/>
      <c r="CA1" s="7"/>
      <c r="CB1" s="7"/>
      <c r="CC1" s="7"/>
      <c r="CD1" s="7"/>
    </row>
    <row r="2" spans="2:94" ht="13.5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</row>
    <row r="3" spans="2:94" ht="15" customHeight="1"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</row>
    <row r="4" spans="2:82" ht="1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7"/>
      <c r="BX4" s="7"/>
      <c r="BY4" s="7"/>
      <c r="BZ4" s="7"/>
      <c r="CA4" s="7"/>
      <c r="CB4" s="7"/>
      <c r="CC4" s="7"/>
      <c r="CD4" s="7"/>
    </row>
    <row r="5" spans="2:94" s="3" customFormat="1" ht="15" customHeight="1">
      <c r="B5" s="113"/>
      <c r="C5" s="106">
        <v>2001</v>
      </c>
      <c r="D5" s="107"/>
      <c r="E5" s="107"/>
      <c r="F5" s="108"/>
      <c r="G5" s="106">
        <v>2002</v>
      </c>
      <c r="H5" s="107"/>
      <c r="I5" s="107"/>
      <c r="J5" s="108"/>
      <c r="K5" s="106">
        <v>2003</v>
      </c>
      <c r="L5" s="107"/>
      <c r="M5" s="107"/>
      <c r="N5" s="108"/>
      <c r="O5" s="106">
        <v>2004</v>
      </c>
      <c r="P5" s="107"/>
      <c r="Q5" s="107"/>
      <c r="R5" s="108"/>
      <c r="S5" s="106">
        <v>2005</v>
      </c>
      <c r="T5" s="107"/>
      <c r="U5" s="107"/>
      <c r="V5" s="108"/>
      <c r="W5" s="106">
        <v>2006</v>
      </c>
      <c r="X5" s="107"/>
      <c r="Y5" s="107"/>
      <c r="Z5" s="108"/>
      <c r="AA5" s="106">
        <v>2007</v>
      </c>
      <c r="AB5" s="107"/>
      <c r="AC5" s="107"/>
      <c r="AD5" s="108"/>
      <c r="AE5" s="106">
        <v>2008</v>
      </c>
      <c r="AF5" s="107"/>
      <c r="AG5" s="107"/>
      <c r="AH5" s="108"/>
      <c r="AI5" s="106">
        <v>2009</v>
      </c>
      <c r="AJ5" s="107"/>
      <c r="AK5" s="107"/>
      <c r="AL5" s="108"/>
      <c r="AM5" s="106">
        <v>2010</v>
      </c>
      <c r="AN5" s="107"/>
      <c r="AO5" s="107"/>
      <c r="AP5" s="108"/>
      <c r="AQ5" s="106">
        <v>2011</v>
      </c>
      <c r="AR5" s="107"/>
      <c r="AS5" s="107"/>
      <c r="AT5" s="108"/>
      <c r="AU5" s="109">
        <v>2012</v>
      </c>
      <c r="AV5" s="110"/>
      <c r="AW5" s="110"/>
      <c r="AX5" s="111"/>
      <c r="AY5" s="109">
        <v>2013</v>
      </c>
      <c r="AZ5" s="110"/>
      <c r="BA5" s="110"/>
      <c r="BB5" s="111"/>
      <c r="BC5" s="109">
        <v>2014</v>
      </c>
      <c r="BD5" s="110"/>
      <c r="BE5" s="110"/>
      <c r="BF5" s="111"/>
      <c r="BG5" s="109">
        <v>2015</v>
      </c>
      <c r="BH5" s="110"/>
      <c r="BI5" s="110"/>
      <c r="BJ5" s="111"/>
      <c r="BK5" s="109">
        <v>2016</v>
      </c>
      <c r="BL5" s="110"/>
      <c r="BM5" s="110"/>
      <c r="BN5" s="111"/>
      <c r="BO5" s="109">
        <v>2017</v>
      </c>
      <c r="BP5" s="110"/>
      <c r="BQ5" s="110"/>
      <c r="BR5" s="111"/>
      <c r="BS5" s="109">
        <v>2018</v>
      </c>
      <c r="BT5" s="110"/>
      <c r="BU5" s="110"/>
      <c r="BV5" s="111"/>
      <c r="BW5" s="115">
        <v>2019</v>
      </c>
      <c r="BX5" s="115"/>
      <c r="BY5" s="115"/>
      <c r="BZ5" s="115"/>
      <c r="CA5" s="115">
        <v>2020</v>
      </c>
      <c r="CB5" s="115"/>
      <c r="CC5" s="115"/>
      <c r="CD5" s="115"/>
      <c r="CE5" s="115">
        <v>2021</v>
      </c>
      <c r="CF5" s="115"/>
      <c r="CG5" s="115"/>
      <c r="CH5" s="115"/>
      <c r="CI5" s="115">
        <v>2022</v>
      </c>
      <c r="CJ5" s="115"/>
      <c r="CK5" s="109"/>
      <c r="CL5" s="115"/>
      <c r="CM5" s="110">
        <v>2023</v>
      </c>
      <c r="CN5" s="110"/>
      <c r="CO5" s="110"/>
      <c r="CP5" s="112"/>
    </row>
    <row r="6" spans="2:94" s="3" customFormat="1" ht="14.25" thickBot="1">
      <c r="B6" s="114"/>
      <c r="C6" s="8" t="s">
        <v>2</v>
      </c>
      <c r="D6" s="8" t="s">
        <v>3</v>
      </c>
      <c r="E6" s="8" t="s">
        <v>4</v>
      </c>
      <c r="F6" s="8" t="s">
        <v>5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2</v>
      </c>
      <c r="L6" s="8" t="s">
        <v>3</v>
      </c>
      <c r="M6" s="8" t="s">
        <v>4</v>
      </c>
      <c r="N6" s="8" t="s">
        <v>5</v>
      </c>
      <c r="O6" s="8" t="s">
        <v>2</v>
      </c>
      <c r="P6" s="8" t="s">
        <v>3</v>
      </c>
      <c r="Q6" s="8" t="s">
        <v>4</v>
      </c>
      <c r="R6" s="8" t="s">
        <v>5</v>
      </c>
      <c r="S6" s="8" t="s">
        <v>2</v>
      </c>
      <c r="T6" s="8" t="s">
        <v>3</v>
      </c>
      <c r="U6" s="8" t="s">
        <v>4</v>
      </c>
      <c r="V6" s="8" t="s">
        <v>5</v>
      </c>
      <c r="W6" s="8" t="s">
        <v>2</v>
      </c>
      <c r="X6" s="8" t="s">
        <v>3</v>
      </c>
      <c r="Y6" s="8" t="s">
        <v>4</v>
      </c>
      <c r="Z6" s="8" t="s">
        <v>5</v>
      </c>
      <c r="AA6" s="8" t="s">
        <v>2</v>
      </c>
      <c r="AB6" s="8" t="s">
        <v>3</v>
      </c>
      <c r="AC6" s="8" t="s">
        <v>4</v>
      </c>
      <c r="AD6" s="8" t="s">
        <v>5</v>
      </c>
      <c r="AE6" s="8" t="s">
        <v>2</v>
      </c>
      <c r="AF6" s="8" t="s">
        <v>3</v>
      </c>
      <c r="AG6" s="8" t="s">
        <v>4</v>
      </c>
      <c r="AH6" s="8" t="s">
        <v>5</v>
      </c>
      <c r="AI6" s="8" t="s">
        <v>2</v>
      </c>
      <c r="AJ6" s="8" t="s">
        <v>3</v>
      </c>
      <c r="AK6" s="8" t="s">
        <v>4</v>
      </c>
      <c r="AL6" s="8" t="s">
        <v>5</v>
      </c>
      <c r="AM6" s="8" t="s">
        <v>2</v>
      </c>
      <c r="AN6" s="8" t="s">
        <v>3</v>
      </c>
      <c r="AO6" s="8" t="s">
        <v>4</v>
      </c>
      <c r="AP6" s="8" t="s">
        <v>5</v>
      </c>
      <c r="AQ6" s="8" t="s">
        <v>2</v>
      </c>
      <c r="AR6" s="8" t="s">
        <v>3</v>
      </c>
      <c r="AS6" s="8" t="s">
        <v>4</v>
      </c>
      <c r="AT6" s="8" t="s">
        <v>5</v>
      </c>
      <c r="AU6" s="8" t="s">
        <v>2</v>
      </c>
      <c r="AV6" s="8" t="s">
        <v>3</v>
      </c>
      <c r="AW6" s="8" t="s">
        <v>4</v>
      </c>
      <c r="AX6" s="8" t="s">
        <v>5</v>
      </c>
      <c r="AY6" s="8" t="s">
        <v>2</v>
      </c>
      <c r="AZ6" s="8" t="s">
        <v>3</v>
      </c>
      <c r="BA6" s="8" t="s">
        <v>4</v>
      </c>
      <c r="BB6" s="8" t="s">
        <v>5</v>
      </c>
      <c r="BC6" s="8" t="s">
        <v>2</v>
      </c>
      <c r="BD6" s="8" t="s">
        <v>3</v>
      </c>
      <c r="BE6" s="8" t="s">
        <v>4</v>
      </c>
      <c r="BF6" s="8" t="s">
        <v>5</v>
      </c>
      <c r="BG6" s="8" t="s">
        <v>2</v>
      </c>
      <c r="BH6" s="8" t="s">
        <v>3</v>
      </c>
      <c r="BI6" s="8" t="s">
        <v>4</v>
      </c>
      <c r="BJ6" s="8" t="s">
        <v>5</v>
      </c>
      <c r="BK6" s="8" t="s">
        <v>2</v>
      </c>
      <c r="BL6" s="8" t="s">
        <v>3</v>
      </c>
      <c r="BM6" s="8" t="s">
        <v>4</v>
      </c>
      <c r="BN6" s="8" t="s">
        <v>5</v>
      </c>
      <c r="BO6" s="8" t="s">
        <v>2</v>
      </c>
      <c r="BP6" s="8" t="s">
        <v>3</v>
      </c>
      <c r="BQ6" s="8" t="s">
        <v>4</v>
      </c>
      <c r="BR6" s="8" t="s">
        <v>5</v>
      </c>
      <c r="BS6" s="8" t="s">
        <v>2</v>
      </c>
      <c r="BT6" s="8" t="s">
        <v>3</v>
      </c>
      <c r="BU6" s="8" t="s">
        <v>4</v>
      </c>
      <c r="BV6" s="8" t="s">
        <v>5</v>
      </c>
      <c r="BW6" s="8" t="s">
        <v>2</v>
      </c>
      <c r="BX6" s="8" t="s">
        <v>3</v>
      </c>
      <c r="BY6" s="8" t="s">
        <v>4</v>
      </c>
      <c r="BZ6" s="8" t="s">
        <v>5</v>
      </c>
      <c r="CA6" s="8" t="s">
        <v>2</v>
      </c>
      <c r="CB6" s="8" t="s">
        <v>3</v>
      </c>
      <c r="CC6" s="8" t="s">
        <v>4</v>
      </c>
      <c r="CD6" s="8" t="s">
        <v>5</v>
      </c>
      <c r="CE6" s="8" t="s">
        <v>2</v>
      </c>
      <c r="CF6" s="8" t="s">
        <v>3</v>
      </c>
      <c r="CG6" s="8" t="s">
        <v>4</v>
      </c>
      <c r="CH6" s="8" t="s">
        <v>5</v>
      </c>
      <c r="CI6" s="8" t="s">
        <v>2</v>
      </c>
      <c r="CJ6" s="49" t="s">
        <v>3</v>
      </c>
      <c r="CK6" s="56" t="s">
        <v>4</v>
      </c>
      <c r="CL6" s="68" t="s">
        <v>5</v>
      </c>
      <c r="CM6" s="8" t="s">
        <v>2</v>
      </c>
      <c r="CN6" s="8" t="s">
        <v>3</v>
      </c>
      <c r="CO6" s="49" t="s">
        <v>4</v>
      </c>
      <c r="CP6" s="78" t="s">
        <v>5</v>
      </c>
    </row>
    <row r="7" spans="2:94" ht="13.5">
      <c r="B7" s="12" t="s">
        <v>10</v>
      </c>
      <c r="C7" s="16">
        <v>71.8</v>
      </c>
      <c r="D7" s="16">
        <v>214.5</v>
      </c>
      <c r="E7" s="16">
        <v>362.1</v>
      </c>
      <c r="F7" s="16">
        <v>131.9</v>
      </c>
      <c r="G7" s="16">
        <v>73.5</v>
      </c>
      <c r="H7" s="16">
        <v>209.5</v>
      </c>
      <c r="I7" s="16">
        <v>410.7</v>
      </c>
      <c r="J7" s="16">
        <v>141.1</v>
      </c>
      <c r="K7" s="16">
        <v>80.7</v>
      </c>
      <c r="L7" s="16">
        <v>214.6</v>
      </c>
      <c r="M7" s="16">
        <v>421.4</v>
      </c>
      <c r="N7" s="16">
        <v>159.3</v>
      </c>
      <c r="O7" s="16">
        <v>81.4</v>
      </c>
      <c r="P7" s="16">
        <v>232.6</v>
      </c>
      <c r="Q7" s="16">
        <v>436.8</v>
      </c>
      <c r="R7" s="16">
        <v>172.7</v>
      </c>
      <c r="S7" s="16">
        <v>111.4</v>
      </c>
      <c r="T7" s="16">
        <v>269.1</v>
      </c>
      <c r="U7" s="16">
        <v>462.1</v>
      </c>
      <c r="V7" s="16">
        <v>229.4</v>
      </c>
      <c r="W7" s="16">
        <v>123.8</v>
      </c>
      <c r="X7" s="16">
        <v>314.6</v>
      </c>
      <c r="Y7" s="16">
        <v>506.4</v>
      </c>
      <c r="Z7" s="16">
        <v>318.4</v>
      </c>
      <c r="AA7" s="16">
        <v>167.1</v>
      </c>
      <c r="AB7" s="16">
        <v>486.8</v>
      </c>
      <c r="AC7" s="16">
        <v>793.7</v>
      </c>
      <c r="AD7" s="16">
        <v>368.6</v>
      </c>
      <c r="AE7" s="16">
        <v>185.4</v>
      </c>
      <c r="AF7" s="16">
        <v>609.6</v>
      </c>
      <c r="AG7" s="16">
        <v>982.6</v>
      </c>
      <c r="AH7" s="16">
        <v>353.8</v>
      </c>
      <c r="AI7" s="16">
        <v>216.4</v>
      </c>
      <c r="AJ7" s="16">
        <v>555.3</v>
      </c>
      <c r="AK7" s="16">
        <v>918.9</v>
      </c>
      <c r="AL7" s="16">
        <v>388.4</v>
      </c>
      <c r="AM7" s="16">
        <v>231.2</v>
      </c>
      <c r="AN7" s="16">
        <v>635.7</v>
      </c>
      <c r="AO7" s="16">
        <v>1005</v>
      </c>
      <c r="AP7" s="16">
        <v>376.1</v>
      </c>
      <c r="AQ7" s="17">
        <v>266</v>
      </c>
      <c r="AR7" s="17">
        <v>734.3</v>
      </c>
      <c r="AS7" s="17">
        <v>1159.3</v>
      </c>
      <c r="AT7" s="17">
        <v>361.4</v>
      </c>
      <c r="AU7" s="17">
        <v>267.6</v>
      </c>
      <c r="AV7" s="17">
        <v>791.9</v>
      </c>
      <c r="AW7" s="17">
        <v>1135.1</v>
      </c>
      <c r="AX7" s="17">
        <v>508.1</v>
      </c>
      <c r="AY7" s="17">
        <v>301.4</v>
      </c>
      <c r="AZ7" s="17">
        <v>909.6</v>
      </c>
      <c r="BA7" s="17">
        <v>1318.5</v>
      </c>
      <c r="BB7" s="17">
        <v>462</v>
      </c>
      <c r="BC7" s="17">
        <v>316.4</v>
      </c>
      <c r="BD7" s="17">
        <v>841.3</v>
      </c>
      <c r="BE7" s="17">
        <v>1326.8</v>
      </c>
      <c r="BF7" s="17">
        <v>530.7</v>
      </c>
      <c r="BG7" s="17">
        <v>368.9</v>
      </c>
      <c r="BH7" s="17">
        <v>1158.4</v>
      </c>
      <c r="BI7" s="17">
        <v>1242.6</v>
      </c>
      <c r="BJ7" s="17">
        <v>465.9</v>
      </c>
      <c r="BK7" s="17">
        <v>369.8</v>
      </c>
      <c r="BL7" s="17">
        <v>1070.6</v>
      </c>
      <c r="BM7" s="17">
        <v>1202.7</v>
      </c>
      <c r="BN7" s="17">
        <v>587</v>
      </c>
      <c r="BO7" s="17">
        <v>426.8</v>
      </c>
      <c r="BP7" s="17">
        <v>1197.2</v>
      </c>
      <c r="BQ7" s="17">
        <v>1412.5</v>
      </c>
      <c r="BR7" s="17">
        <v>740.2</v>
      </c>
      <c r="BS7" s="17">
        <v>468.9</v>
      </c>
      <c r="BT7" s="17">
        <v>1362.7</v>
      </c>
      <c r="BU7" s="17">
        <v>1410.8</v>
      </c>
      <c r="BV7" s="17">
        <v>765.5</v>
      </c>
      <c r="BW7" s="27">
        <v>522.2</v>
      </c>
      <c r="BX7" s="28">
        <v>1551.9</v>
      </c>
      <c r="BY7" s="28">
        <v>1464.9</v>
      </c>
      <c r="BZ7" s="28">
        <v>973</v>
      </c>
      <c r="CA7" s="27">
        <v>530.7</v>
      </c>
      <c r="CB7" s="28">
        <v>1727.4</v>
      </c>
      <c r="CC7" s="29">
        <v>1539.6</v>
      </c>
      <c r="CD7" s="30">
        <v>892.9</v>
      </c>
      <c r="CE7" s="30">
        <v>541.2</v>
      </c>
      <c r="CF7" s="30">
        <v>1832.7</v>
      </c>
      <c r="CG7" s="30">
        <v>1630.1</v>
      </c>
      <c r="CH7" s="30">
        <v>1116.4</v>
      </c>
      <c r="CI7" s="30">
        <v>630.5</v>
      </c>
      <c r="CJ7" s="50">
        <v>2165.6</v>
      </c>
      <c r="CK7" s="57">
        <v>2066</v>
      </c>
      <c r="CL7" s="69">
        <v>1121.6</v>
      </c>
      <c r="CM7" s="69">
        <v>753.4</v>
      </c>
      <c r="CN7" s="79">
        <f>2539.7</f>
        <v>2539.7</v>
      </c>
      <c r="CO7" s="79">
        <f>2324.1</f>
        <v>2324.1</v>
      </c>
      <c r="CP7" s="65">
        <f>982.9</f>
        <v>982.9</v>
      </c>
    </row>
    <row r="8" spans="2:94" ht="13.5">
      <c r="B8" s="13" t="s">
        <v>11</v>
      </c>
      <c r="C8" s="18">
        <v>0.8</v>
      </c>
      <c r="D8" s="18">
        <v>2.3</v>
      </c>
      <c r="E8" s="18">
        <v>3.9</v>
      </c>
      <c r="F8" s="18">
        <v>1.4</v>
      </c>
      <c r="G8" s="18">
        <v>1</v>
      </c>
      <c r="H8" s="18">
        <v>3.1</v>
      </c>
      <c r="I8" s="18">
        <v>5.2</v>
      </c>
      <c r="J8" s="18">
        <v>1.9</v>
      </c>
      <c r="K8" s="18">
        <v>1.1</v>
      </c>
      <c r="L8" s="18">
        <v>3</v>
      </c>
      <c r="M8" s="18">
        <v>5.9</v>
      </c>
      <c r="N8" s="18">
        <v>2</v>
      </c>
      <c r="O8" s="18">
        <v>1.2</v>
      </c>
      <c r="P8" s="18">
        <v>3.5</v>
      </c>
      <c r="Q8" s="18">
        <v>6.5</v>
      </c>
      <c r="R8" s="18">
        <v>2.6</v>
      </c>
      <c r="S8" s="18">
        <v>7.7</v>
      </c>
      <c r="T8" s="18">
        <v>18.5</v>
      </c>
      <c r="U8" s="18">
        <v>31.6</v>
      </c>
      <c r="V8" s="18">
        <v>15.7</v>
      </c>
      <c r="W8" s="18">
        <v>6.5</v>
      </c>
      <c r="X8" s="18">
        <v>16.5</v>
      </c>
      <c r="Y8" s="18">
        <v>26.4</v>
      </c>
      <c r="Z8" s="18">
        <v>16.7</v>
      </c>
      <c r="AA8" s="18">
        <v>3.6</v>
      </c>
      <c r="AB8" s="18">
        <v>10.3</v>
      </c>
      <c r="AC8" s="18">
        <v>16.9</v>
      </c>
      <c r="AD8" s="18">
        <v>7.8</v>
      </c>
      <c r="AE8" s="18">
        <v>9.1</v>
      </c>
      <c r="AF8" s="18">
        <v>29.9</v>
      </c>
      <c r="AG8" s="18">
        <v>48.2</v>
      </c>
      <c r="AH8" s="18">
        <v>17.4</v>
      </c>
      <c r="AI8" s="18">
        <v>10.3</v>
      </c>
      <c r="AJ8" s="18">
        <v>26.8</v>
      </c>
      <c r="AK8" s="18">
        <v>44.4</v>
      </c>
      <c r="AL8" s="18">
        <v>19</v>
      </c>
      <c r="AM8" s="18">
        <v>10.9</v>
      </c>
      <c r="AN8" s="18">
        <v>30.3</v>
      </c>
      <c r="AO8" s="18">
        <v>48</v>
      </c>
      <c r="AP8" s="18">
        <v>17.3</v>
      </c>
      <c r="AQ8" s="19">
        <v>12.9</v>
      </c>
      <c r="AR8" s="19">
        <v>35.9</v>
      </c>
      <c r="AS8" s="19">
        <v>56.8</v>
      </c>
      <c r="AT8" s="19">
        <v>17.2</v>
      </c>
      <c r="AU8" s="19">
        <v>11</v>
      </c>
      <c r="AV8" s="19">
        <v>32.5</v>
      </c>
      <c r="AW8" s="19">
        <v>46.6</v>
      </c>
      <c r="AX8" s="19">
        <v>20.9</v>
      </c>
      <c r="AY8" s="19">
        <v>13.2</v>
      </c>
      <c r="AZ8" s="19">
        <v>39.8</v>
      </c>
      <c r="BA8" s="19">
        <v>57.6</v>
      </c>
      <c r="BB8" s="19">
        <v>20.1</v>
      </c>
      <c r="BC8" s="19">
        <v>13</v>
      </c>
      <c r="BD8" s="19">
        <v>32.1</v>
      </c>
      <c r="BE8" s="19">
        <v>57.1</v>
      </c>
      <c r="BF8" s="19">
        <v>21.8</v>
      </c>
      <c r="BG8" s="19">
        <v>14.1</v>
      </c>
      <c r="BH8" s="19">
        <v>44.2</v>
      </c>
      <c r="BI8" s="19">
        <v>47.5</v>
      </c>
      <c r="BJ8" s="19">
        <v>17.8</v>
      </c>
      <c r="BK8" s="19">
        <v>17.9</v>
      </c>
      <c r="BL8" s="19">
        <v>51.7</v>
      </c>
      <c r="BM8" s="19">
        <v>58.8</v>
      </c>
      <c r="BN8" s="19">
        <v>28.4</v>
      </c>
      <c r="BO8" s="19">
        <v>18.9</v>
      </c>
      <c r="BP8" s="19">
        <v>53.1</v>
      </c>
      <c r="BQ8" s="19">
        <v>62.6</v>
      </c>
      <c r="BR8" s="19">
        <v>32.8</v>
      </c>
      <c r="BS8" s="19">
        <v>19.5</v>
      </c>
      <c r="BT8" s="19">
        <v>56.7</v>
      </c>
      <c r="BU8" s="19">
        <v>58.7</v>
      </c>
      <c r="BV8" s="19">
        <v>31.9</v>
      </c>
      <c r="BW8" s="31">
        <v>17.4</v>
      </c>
      <c r="BX8" s="32">
        <v>51.9</v>
      </c>
      <c r="BY8" s="32">
        <v>49.4</v>
      </c>
      <c r="BZ8" s="32">
        <v>33.6</v>
      </c>
      <c r="CA8" s="31">
        <v>22.4</v>
      </c>
      <c r="CB8" s="32">
        <v>68.6</v>
      </c>
      <c r="CC8" s="33">
        <v>68.6</v>
      </c>
      <c r="CD8" s="34">
        <v>40.8</v>
      </c>
      <c r="CE8" s="34">
        <v>22.9</v>
      </c>
      <c r="CF8" s="34">
        <v>70.6</v>
      </c>
      <c r="CG8" s="34">
        <v>71.8</v>
      </c>
      <c r="CH8" s="34">
        <v>51.1</v>
      </c>
      <c r="CI8" s="34">
        <v>20.6</v>
      </c>
      <c r="CJ8" s="51">
        <v>70.7</v>
      </c>
      <c r="CK8" s="58">
        <v>67.5</v>
      </c>
      <c r="CL8" s="70">
        <v>36.6</v>
      </c>
      <c r="CM8" s="70">
        <v>24.6</v>
      </c>
      <c r="CN8" s="34">
        <f>82.9</f>
        <v>82.9</v>
      </c>
      <c r="CO8" s="34">
        <f>75.9</f>
        <v>75.9</v>
      </c>
      <c r="CP8" s="66">
        <f>32.1</f>
        <v>32.1</v>
      </c>
    </row>
    <row r="9" spans="2:94" ht="13.5">
      <c r="B9" s="13" t="s">
        <v>12</v>
      </c>
      <c r="C9" s="18">
        <v>389.3</v>
      </c>
      <c r="D9" s="18">
        <v>395.5</v>
      </c>
      <c r="E9" s="18">
        <v>422.4</v>
      </c>
      <c r="F9" s="18">
        <v>368.8</v>
      </c>
      <c r="G9" s="18">
        <v>432.6</v>
      </c>
      <c r="H9" s="18">
        <v>381.8</v>
      </c>
      <c r="I9" s="18">
        <v>453.7</v>
      </c>
      <c r="J9" s="18">
        <v>483.2</v>
      </c>
      <c r="K9" s="18">
        <v>458.5</v>
      </c>
      <c r="L9" s="18">
        <v>494.2</v>
      </c>
      <c r="M9" s="18">
        <v>523.4</v>
      </c>
      <c r="N9" s="18">
        <v>491.9</v>
      </c>
      <c r="O9" s="18">
        <v>530</v>
      </c>
      <c r="P9" s="18">
        <v>579.5</v>
      </c>
      <c r="Q9" s="18">
        <v>601.8</v>
      </c>
      <c r="R9" s="18">
        <v>765.2</v>
      </c>
      <c r="S9" s="18">
        <v>956.4</v>
      </c>
      <c r="T9" s="18">
        <v>1114.9</v>
      </c>
      <c r="U9" s="18">
        <v>1595.7</v>
      </c>
      <c r="V9" s="18">
        <v>1616.9</v>
      </c>
      <c r="W9" s="18">
        <v>1649.1</v>
      </c>
      <c r="X9" s="18">
        <v>1906.8</v>
      </c>
      <c r="Y9" s="18">
        <v>3251.3</v>
      </c>
      <c r="Z9" s="18">
        <v>2726.8</v>
      </c>
      <c r="AA9" s="18">
        <v>3287.4</v>
      </c>
      <c r="AB9" s="18">
        <v>3607</v>
      </c>
      <c r="AC9" s="18">
        <v>3820.1</v>
      </c>
      <c r="AD9" s="18">
        <v>4504.7</v>
      </c>
      <c r="AE9" s="18">
        <v>5079.4</v>
      </c>
      <c r="AF9" s="18">
        <v>5629.7</v>
      </c>
      <c r="AG9" s="18">
        <v>5693.3</v>
      </c>
      <c r="AH9" s="18">
        <v>4762.1</v>
      </c>
      <c r="AI9" s="18">
        <v>2625.8</v>
      </c>
      <c r="AJ9" s="18">
        <v>3546.3</v>
      </c>
      <c r="AK9" s="18">
        <v>4300.9</v>
      </c>
      <c r="AL9" s="18">
        <v>4617.4</v>
      </c>
      <c r="AM9" s="18">
        <v>4952</v>
      </c>
      <c r="AN9" s="18">
        <v>5338.2</v>
      </c>
      <c r="AO9" s="18">
        <v>4286.1</v>
      </c>
      <c r="AP9" s="18">
        <v>4909.5</v>
      </c>
      <c r="AQ9" s="19">
        <v>5170.9</v>
      </c>
      <c r="AR9" s="19">
        <v>5920.3</v>
      </c>
      <c r="AS9" s="19">
        <v>5270.8</v>
      </c>
      <c r="AT9" s="19">
        <v>8618.2</v>
      </c>
      <c r="AU9" s="19">
        <v>6751.3</v>
      </c>
      <c r="AV9" s="19">
        <v>5712.7</v>
      </c>
      <c r="AW9" s="19">
        <v>5736.3</v>
      </c>
      <c r="AX9" s="19">
        <v>5405.8</v>
      </c>
      <c r="AY9" s="19">
        <v>5834.3</v>
      </c>
      <c r="AZ9" s="19">
        <v>5560.8</v>
      </c>
      <c r="BA9" s="19">
        <v>5788.7</v>
      </c>
      <c r="BB9" s="18">
        <v>5606.4</v>
      </c>
      <c r="BC9" s="18">
        <v>5338.7</v>
      </c>
      <c r="BD9" s="18">
        <v>5925.1</v>
      </c>
      <c r="BE9" s="18">
        <v>5257.8</v>
      </c>
      <c r="BF9" s="18">
        <v>3700.7</v>
      </c>
      <c r="BG9" s="18">
        <v>3377</v>
      </c>
      <c r="BH9" s="18">
        <v>4081.1</v>
      </c>
      <c r="BI9" s="18">
        <v>3563.9</v>
      </c>
      <c r="BJ9" s="18">
        <v>3348.2</v>
      </c>
      <c r="BK9" s="21">
        <v>3896.8</v>
      </c>
      <c r="BL9" s="21">
        <v>4595.5</v>
      </c>
      <c r="BM9" s="21">
        <v>4825.5</v>
      </c>
      <c r="BN9" s="21">
        <v>5239.2</v>
      </c>
      <c r="BO9" s="21">
        <v>5769.5</v>
      </c>
      <c r="BP9" s="21">
        <v>5505</v>
      </c>
      <c r="BQ9" s="21">
        <v>5793.5</v>
      </c>
      <c r="BR9" s="21">
        <v>6971.4</v>
      </c>
      <c r="BS9" s="21">
        <v>7449.9</v>
      </c>
      <c r="BT9" s="21">
        <v>7108.5</v>
      </c>
      <c r="BU9" s="21">
        <v>7481</v>
      </c>
      <c r="BV9" s="21">
        <v>9002</v>
      </c>
      <c r="BW9" s="35">
        <v>7199.6</v>
      </c>
      <c r="BX9" s="35">
        <v>7064.3</v>
      </c>
      <c r="BY9" s="35">
        <v>6853.8</v>
      </c>
      <c r="BZ9" s="35">
        <v>7728.9</v>
      </c>
      <c r="CA9" s="35">
        <v>5899</v>
      </c>
      <c r="CB9" s="35">
        <v>3691.9</v>
      </c>
      <c r="CC9" s="36">
        <v>4535.1</v>
      </c>
      <c r="CD9" s="34">
        <v>5122.2</v>
      </c>
      <c r="CE9" s="34">
        <v>6514.2</v>
      </c>
      <c r="CF9" s="34">
        <v>6931.9</v>
      </c>
      <c r="CG9" s="34">
        <v>7773.8</v>
      </c>
      <c r="CH9" s="34">
        <v>11430</v>
      </c>
      <c r="CI9" s="34">
        <v>14273.6</v>
      </c>
      <c r="CJ9" s="51">
        <v>15568.2</v>
      </c>
      <c r="CK9" s="58">
        <v>15390.6</v>
      </c>
      <c r="CL9" s="70">
        <v>14910.7</v>
      </c>
      <c r="CM9" s="70">
        <v>12376.3</v>
      </c>
      <c r="CN9" s="34">
        <f>9884.6</f>
        <v>9884.6</v>
      </c>
      <c r="CO9" s="34">
        <f>9289.1</f>
        <v>9289.1</v>
      </c>
      <c r="CP9" s="66">
        <f>9532.2</f>
        <v>9532.2</v>
      </c>
    </row>
    <row r="10" spans="2:94" ht="13.5">
      <c r="B10" s="13" t="s">
        <v>13</v>
      </c>
      <c r="C10" s="18">
        <v>81.6</v>
      </c>
      <c r="D10" s="18">
        <v>82.9</v>
      </c>
      <c r="E10" s="18">
        <v>80.7</v>
      </c>
      <c r="F10" s="18">
        <v>83.7</v>
      </c>
      <c r="G10" s="18">
        <v>102.7</v>
      </c>
      <c r="H10" s="18">
        <v>114.4</v>
      </c>
      <c r="I10" s="18">
        <v>119.9</v>
      </c>
      <c r="J10" s="18">
        <v>113.5</v>
      </c>
      <c r="K10" s="18">
        <v>142</v>
      </c>
      <c r="L10" s="18">
        <v>147.5</v>
      </c>
      <c r="M10" s="18">
        <v>156.7</v>
      </c>
      <c r="N10" s="18">
        <v>171</v>
      </c>
      <c r="O10" s="18">
        <v>163.2</v>
      </c>
      <c r="P10" s="18">
        <v>174.5</v>
      </c>
      <c r="Q10" s="18">
        <v>181.6</v>
      </c>
      <c r="R10" s="18">
        <v>187.3</v>
      </c>
      <c r="S10" s="18">
        <v>171.5</v>
      </c>
      <c r="T10" s="18">
        <v>204.5</v>
      </c>
      <c r="U10" s="18">
        <v>204.7</v>
      </c>
      <c r="V10" s="18">
        <v>231.7</v>
      </c>
      <c r="W10" s="18">
        <v>250</v>
      </c>
      <c r="X10" s="18">
        <v>278.1</v>
      </c>
      <c r="Y10" s="18">
        <v>271.6</v>
      </c>
      <c r="Z10" s="18">
        <v>282.5</v>
      </c>
      <c r="AA10" s="18">
        <v>305.3</v>
      </c>
      <c r="AB10" s="18">
        <v>353.4</v>
      </c>
      <c r="AC10" s="18">
        <v>349.1</v>
      </c>
      <c r="AD10" s="18">
        <v>405.7</v>
      </c>
      <c r="AE10" s="18">
        <v>432.5</v>
      </c>
      <c r="AF10" s="18">
        <v>504.3</v>
      </c>
      <c r="AG10" s="18">
        <v>502.4</v>
      </c>
      <c r="AH10" s="18">
        <v>449.5</v>
      </c>
      <c r="AI10" s="18">
        <v>446.6</v>
      </c>
      <c r="AJ10" s="18">
        <v>489.9</v>
      </c>
      <c r="AK10" s="18">
        <v>521.3</v>
      </c>
      <c r="AL10" s="18">
        <v>509.5</v>
      </c>
      <c r="AM10" s="18">
        <v>421.9</v>
      </c>
      <c r="AN10" s="18">
        <v>486.3</v>
      </c>
      <c r="AO10" s="18">
        <v>528.6</v>
      </c>
      <c r="AP10" s="18">
        <v>605</v>
      </c>
      <c r="AQ10" s="19">
        <v>452.8</v>
      </c>
      <c r="AR10" s="19">
        <v>525.5</v>
      </c>
      <c r="AS10" s="19">
        <v>540.1</v>
      </c>
      <c r="AT10" s="19">
        <v>558.8</v>
      </c>
      <c r="AU10" s="19">
        <v>526.4</v>
      </c>
      <c r="AV10" s="19">
        <v>586.7</v>
      </c>
      <c r="AW10" s="19">
        <v>589</v>
      </c>
      <c r="AX10" s="19">
        <v>616.9</v>
      </c>
      <c r="AY10" s="19">
        <v>576.4</v>
      </c>
      <c r="AZ10" s="19">
        <v>637.7</v>
      </c>
      <c r="BA10" s="19">
        <v>613.2</v>
      </c>
      <c r="BB10" s="19">
        <v>625.5</v>
      </c>
      <c r="BC10" s="19">
        <v>622.2</v>
      </c>
      <c r="BD10" s="19">
        <v>683.3</v>
      </c>
      <c r="BE10" s="19">
        <v>744.5</v>
      </c>
      <c r="BF10" s="19">
        <v>727.8</v>
      </c>
      <c r="BG10" s="19">
        <v>594.3</v>
      </c>
      <c r="BH10" s="19">
        <v>629.6</v>
      </c>
      <c r="BI10" s="19">
        <v>765.4</v>
      </c>
      <c r="BJ10" s="19">
        <v>724.7</v>
      </c>
      <c r="BK10" s="19">
        <v>645.9</v>
      </c>
      <c r="BL10" s="19">
        <v>737.8</v>
      </c>
      <c r="BM10" s="19">
        <v>736.4</v>
      </c>
      <c r="BN10" s="19">
        <v>858.9</v>
      </c>
      <c r="BO10" s="20">
        <v>730.5</v>
      </c>
      <c r="BP10" s="20">
        <v>833</v>
      </c>
      <c r="BQ10" s="20">
        <v>842.9</v>
      </c>
      <c r="BR10" s="20">
        <v>899.1</v>
      </c>
      <c r="BS10" s="20">
        <v>817.8</v>
      </c>
      <c r="BT10" s="20">
        <v>932.5</v>
      </c>
      <c r="BU10" s="20">
        <v>943.6</v>
      </c>
      <c r="BV10" s="20">
        <v>1006.5</v>
      </c>
      <c r="BW10" s="32">
        <v>966.6</v>
      </c>
      <c r="BX10" s="32">
        <v>1088.7</v>
      </c>
      <c r="BY10" s="32">
        <v>1009.8</v>
      </c>
      <c r="BZ10" s="32">
        <v>1032.6</v>
      </c>
      <c r="CA10" s="32">
        <v>1125</v>
      </c>
      <c r="CB10" s="32">
        <v>1075.9</v>
      </c>
      <c r="CC10" s="33">
        <v>1090.1</v>
      </c>
      <c r="CD10" s="34">
        <v>1137.4</v>
      </c>
      <c r="CE10" s="34">
        <v>1182.6</v>
      </c>
      <c r="CF10" s="34">
        <v>1471</v>
      </c>
      <c r="CG10" s="34">
        <v>1613.5</v>
      </c>
      <c r="CH10" s="34">
        <v>1715.7</v>
      </c>
      <c r="CI10" s="34">
        <v>1695.3</v>
      </c>
      <c r="CJ10" s="51">
        <v>1602.8</v>
      </c>
      <c r="CK10" s="58">
        <v>1856.2</v>
      </c>
      <c r="CL10" s="70">
        <v>1924</v>
      </c>
      <c r="CM10" s="70">
        <v>1574.6</v>
      </c>
      <c r="CN10" s="34">
        <f>1758.3</f>
        <v>1758.3</v>
      </c>
      <c r="CO10" s="34">
        <f>1762.7</f>
        <v>1762.7</v>
      </c>
      <c r="CP10" s="66">
        <f>2012.2</f>
        <v>2012.2</v>
      </c>
    </row>
    <row r="11" spans="2:94" ht="13.5">
      <c r="B11" s="13" t="s">
        <v>14</v>
      </c>
      <c r="C11" s="18">
        <v>29.9</v>
      </c>
      <c r="D11" s="18">
        <v>22.4</v>
      </c>
      <c r="E11" s="18">
        <v>20.2</v>
      </c>
      <c r="F11" s="18">
        <v>22.2</v>
      </c>
      <c r="G11" s="18">
        <v>20</v>
      </c>
      <c r="H11" s="18">
        <v>16</v>
      </c>
      <c r="I11" s="18">
        <v>13.6</v>
      </c>
      <c r="J11" s="18">
        <v>18.7</v>
      </c>
      <c r="K11" s="18">
        <v>24.6</v>
      </c>
      <c r="L11" s="18">
        <v>18.5</v>
      </c>
      <c r="M11" s="18">
        <v>17.2</v>
      </c>
      <c r="N11" s="18">
        <v>21.4</v>
      </c>
      <c r="O11" s="18">
        <v>23.9</v>
      </c>
      <c r="P11" s="18">
        <v>19.6</v>
      </c>
      <c r="Q11" s="18">
        <v>18.5</v>
      </c>
      <c r="R11" s="18">
        <v>23.5</v>
      </c>
      <c r="S11" s="18">
        <v>25.4</v>
      </c>
      <c r="T11" s="18">
        <v>21.8</v>
      </c>
      <c r="U11" s="18">
        <v>20.6</v>
      </c>
      <c r="V11" s="18">
        <v>26</v>
      </c>
      <c r="W11" s="18">
        <v>34.3</v>
      </c>
      <c r="X11" s="18">
        <v>26.7</v>
      </c>
      <c r="Y11" s="18">
        <v>24.7</v>
      </c>
      <c r="Z11" s="18">
        <v>29.8</v>
      </c>
      <c r="AA11" s="18">
        <v>72.6</v>
      </c>
      <c r="AB11" s="18">
        <v>49.2</v>
      </c>
      <c r="AC11" s="18">
        <v>49.4</v>
      </c>
      <c r="AD11" s="18">
        <v>67.5</v>
      </c>
      <c r="AE11" s="18">
        <v>118.1</v>
      </c>
      <c r="AF11" s="18">
        <v>103</v>
      </c>
      <c r="AG11" s="18">
        <v>100.7</v>
      </c>
      <c r="AH11" s="18">
        <v>122</v>
      </c>
      <c r="AI11" s="18">
        <v>125.5</v>
      </c>
      <c r="AJ11" s="18">
        <v>87.8</v>
      </c>
      <c r="AK11" s="18">
        <v>83.2</v>
      </c>
      <c r="AL11" s="18">
        <v>121.6</v>
      </c>
      <c r="AM11" s="18">
        <v>119.2</v>
      </c>
      <c r="AN11" s="18">
        <v>114.3</v>
      </c>
      <c r="AO11" s="18">
        <v>108.5</v>
      </c>
      <c r="AP11" s="18">
        <v>114.4</v>
      </c>
      <c r="AQ11" s="19">
        <v>279.4</v>
      </c>
      <c r="AR11" s="19">
        <v>226</v>
      </c>
      <c r="AS11" s="19">
        <v>192.6</v>
      </c>
      <c r="AT11" s="19">
        <v>255.6</v>
      </c>
      <c r="AU11" s="19">
        <v>329.7</v>
      </c>
      <c r="AV11" s="19">
        <v>235.5</v>
      </c>
      <c r="AW11" s="19">
        <v>255</v>
      </c>
      <c r="AX11" s="19">
        <v>328.5</v>
      </c>
      <c r="AY11" s="19">
        <v>352.4</v>
      </c>
      <c r="AZ11" s="19">
        <v>270.8</v>
      </c>
      <c r="BA11" s="19">
        <v>245.8</v>
      </c>
      <c r="BB11" s="19">
        <v>329.7</v>
      </c>
      <c r="BC11" s="19">
        <v>341.4</v>
      </c>
      <c r="BD11" s="19">
        <v>239.7</v>
      </c>
      <c r="BE11" s="19">
        <v>268.9</v>
      </c>
      <c r="BF11" s="19">
        <v>319.3</v>
      </c>
      <c r="BG11" s="19">
        <v>232.8</v>
      </c>
      <c r="BH11" s="19">
        <v>179.8</v>
      </c>
      <c r="BI11" s="19">
        <v>197.1</v>
      </c>
      <c r="BJ11" s="19">
        <v>218.5</v>
      </c>
      <c r="BK11" s="20">
        <v>216.1</v>
      </c>
      <c r="BL11" s="20">
        <v>159.4</v>
      </c>
      <c r="BM11" s="20">
        <v>177.8</v>
      </c>
      <c r="BN11" s="20">
        <v>308.7</v>
      </c>
      <c r="BO11" s="20">
        <v>216.3</v>
      </c>
      <c r="BP11" s="20">
        <v>159.9</v>
      </c>
      <c r="BQ11" s="20">
        <v>178.1</v>
      </c>
      <c r="BR11" s="20">
        <v>309.3</v>
      </c>
      <c r="BS11" s="20">
        <v>242.9</v>
      </c>
      <c r="BT11" s="20">
        <v>184.7</v>
      </c>
      <c r="BU11" s="20">
        <v>215.2</v>
      </c>
      <c r="BV11" s="20">
        <v>280.8</v>
      </c>
      <c r="BW11" s="32">
        <v>254.1</v>
      </c>
      <c r="BX11" s="32">
        <v>215.1</v>
      </c>
      <c r="BY11" s="32">
        <v>221</v>
      </c>
      <c r="BZ11" s="32">
        <v>251.1</v>
      </c>
      <c r="CA11" s="32">
        <v>298.5</v>
      </c>
      <c r="CB11" s="32">
        <v>239.5</v>
      </c>
      <c r="CC11" s="33">
        <v>242</v>
      </c>
      <c r="CD11" s="34">
        <v>276</v>
      </c>
      <c r="CE11" s="34">
        <v>331.9</v>
      </c>
      <c r="CF11" s="34">
        <v>275.2</v>
      </c>
      <c r="CG11" s="34">
        <v>305.3</v>
      </c>
      <c r="CH11" s="34">
        <v>411.5</v>
      </c>
      <c r="CI11" s="34">
        <v>416.6</v>
      </c>
      <c r="CJ11" s="51">
        <v>301.8</v>
      </c>
      <c r="CK11" s="58">
        <v>353.5</v>
      </c>
      <c r="CL11" s="70">
        <v>439.3</v>
      </c>
      <c r="CM11" s="70">
        <v>431.8</v>
      </c>
      <c r="CN11" s="34">
        <f>334.7</f>
        <v>334.7</v>
      </c>
      <c r="CO11" s="34">
        <f>368.8</f>
        <v>368.8</v>
      </c>
      <c r="CP11" s="66">
        <f>433.9</f>
        <v>433.9</v>
      </c>
    </row>
    <row r="12" spans="2:94" ht="13.5">
      <c r="B12" s="13" t="s">
        <v>15</v>
      </c>
      <c r="C12" s="18">
        <v>57.5</v>
      </c>
      <c r="D12" s="18">
        <v>61.2</v>
      </c>
      <c r="E12" s="18">
        <v>75.2</v>
      </c>
      <c r="F12" s="18">
        <v>116.8</v>
      </c>
      <c r="G12" s="18">
        <v>97.7</v>
      </c>
      <c r="H12" s="18">
        <v>104</v>
      </c>
      <c r="I12" s="18">
        <v>127.8</v>
      </c>
      <c r="J12" s="18">
        <v>198.5</v>
      </c>
      <c r="K12" s="18">
        <v>124.3</v>
      </c>
      <c r="L12" s="18">
        <v>190.9</v>
      </c>
      <c r="M12" s="18">
        <v>198.9</v>
      </c>
      <c r="N12" s="18">
        <v>287.9</v>
      </c>
      <c r="O12" s="18">
        <v>203.6</v>
      </c>
      <c r="P12" s="18">
        <v>277.5</v>
      </c>
      <c r="Q12" s="18">
        <v>256.6</v>
      </c>
      <c r="R12" s="18">
        <v>324.4</v>
      </c>
      <c r="S12" s="18">
        <v>227.3</v>
      </c>
      <c r="T12" s="18">
        <v>280</v>
      </c>
      <c r="U12" s="18">
        <v>360.9</v>
      </c>
      <c r="V12" s="18">
        <v>303.4</v>
      </c>
      <c r="W12" s="18">
        <v>271.8</v>
      </c>
      <c r="X12" s="18">
        <v>364.3</v>
      </c>
      <c r="Y12" s="18">
        <v>364.2</v>
      </c>
      <c r="Z12" s="18">
        <v>445.2</v>
      </c>
      <c r="AA12" s="18">
        <v>291.4</v>
      </c>
      <c r="AB12" s="18">
        <v>418.1</v>
      </c>
      <c r="AC12" s="18">
        <v>499.5</v>
      </c>
      <c r="AD12" s="18">
        <v>683</v>
      </c>
      <c r="AE12" s="18">
        <v>683.3</v>
      </c>
      <c r="AF12" s="18">
        <v>672.1</v>
      </c>
      <c r="AG12" s="18">
        <v>672.1</v>
      </c>
      <c r="AH12" s="18">
        <v>772.8</v>
      </c>
      <c r="AI12" s="18">
        <v>577.3</v>
      </c>
      <c r="AJ12" s="18">
        <v>605.4</v>
      </c>
      <c r="AK12" s="18">
        <v>653.9</v>
      </c>
      <c r="AL12" s="18">
        <v>717.7</v>
      </c>
      <c r="AM12" s="18">
        <v>638.6</v>
      </c>
      <c r="AN12" s="18">
        <v>746.3</v>
      </c>
      <c r="AO12" s="18">
        <v>835.7</v>
      </c>
      <c r="AP12" s="18">
        <v>1272.2</v>
      </c>
      <c r="AQ12" s="18">
        <v>741.3</v>
      </c>
      <c r="AR12" s="18">
        <v>865.5</v>
      </c>
      <c r="AS12" s="18">
        <v>964.9</v>
      </c>
      <c r="AT12" s="19">
        <v>1569.6</v>
      </c>
      <c r="AU12" s="19">
        <v>716.1</v>
      </c>
      <c r="AV12" s="19">
        <v>1266.9</v>
      </c>
      <c r="AW12" s="19">
        <v>1498.2</v>
      </c>
      <c r="AX12" s="19">
        <v>2027</v>
      </c>
      <c r="AY12" s="19">
        <v>1028</v>
      </c>
      <c r="AZ12" s="19">
        <v>1403.3</v>
      </c>
      <c r="BA12" s="19">
        <v>1837</v>
      </c>
      <c r="BB12" s="18">
        <v>2485.4</v>
      </c>
      <c r="BC12" s="18">
        <v>1162.9</v>
      </c>
      <c r="BD12" s="18">
        <v>1856.2</v>
      </c>
      <c r="BE12" s="18">
        <v>2012.7</v>
      </c>
      <c r="BF12" s="18">
        <v>2422.6</v>
      </c>
      <c r="BG12" s="18">
        <v>1345.4</v>
      </c>
      <c r="BH12" s="18">
        <v>1891.4</v>
      </c>
      <c r="BI12" s="18">
        <v>1624.8</v>
      </c>
      <c r="BJ12" s="21">
        <v>1637.9</v>
      </c>
      <c r="BK12" s="21">
        <v>1307.1</v>
      </c>
      <c r="BL12" s="21">
        <v>1848.4</v>
      </c>
      <c r="BM12" s="18">
        <v>1585.4</v>
      </c>
      <c r="BN12" s="21">
        <v>1598</v>
      </c>
      <c r="BO12" s="21">
        <v>1392</v>
      </c>
      <c r="BP12" s="21">
        <v>1968.5</v>
      </c>
      <c r="BQ12" s="21">
        <v>1688.3</v>
      </c>
      <c r="BR12" s="21">
        <v>1701.8</v>
      </c>
      <c r="BS12" s="21">
        <v>1230.5</v>
      </c>
      <c r="BT12" s="21">
        <v>1453.1</v>
      </c>
      <c r="BU12" s="21">
        <v>1372.7</v>
      </c>
      <c r="BV12" s="21">
        <v>2127.1</v>
      </c>
      <c r="BW12" s="35">
        <v>1110.7</v>
      </c>
      <c r="BX12" s="35">
        <v>1371.9</v>
      </c>
      <c r="BY12" s="35">
        <v>1452</v>
      </c>
      <c r="BZ12" s="35">
        <v>2164.2</v>
      </c>
      <c r="CA12" s="35">
        <v>1059.3</v>
      </c>
      <c r="CB12" s="35">
        <v>1196.5</v>
      </c>
      <c r="CC12" s="36">
        <v>1459.6</v>
      </c>
      <c r="CD12" s="34">
        <v>2003.1</v>
      </c>
      <c r="CE12" s="34">
        <v>1010</v>
      </c>
      <c r="CF12" s="34">
        <v>1119.1</v>
      </c>
      <c r="CG12" s="34">
        <v>1437.1</v>
      </c>
      <c r="CH12" s="34">
        <v>1977.3</v>
      </c>
      <c r="CI12" s="34">
        <v>1096.7</v>
      </c>
      <c r="CJ12" s="51">
        <v>1244.7</v>
      </c>
      <c r="CK12" s="58">
        <v>1744.3</v>
      </c>
      <c r="CL12" s="70">
        <v>2403</v>
      </c>
      <c r="CM12" s="70">
        <v>1495.6</v>
      </c>
      <c r="CN12" s="34">
        <f>1363.3</f>
        <v>1363.3</v>
      </c>
      <c r="CO12" s="34">
        <f>2253.4</f>
        <v>2253.4</v>
      </c>
      <c r="CP12" s="66">
        <f>2488.1</f>
        <v>2488.1</v>
      </c>
    </row>
    <row r="13" spans="2:94" ht="27">
      <c r="B13" s="13" t="s">
        <v>16</v>
      </c>
      <c r="C13" s="34">
        <v>97.5</v>
      </c>
      <c r="D13" s="34">
        <v>97.1</v>
      </c>
      <c r="E13" s="34">
        <v>97.5</v>
      </c>
      <c r="F13" s="34">
        <v>101.1</v>
      </c>
      <c r="G13" s="34">
        <v>110.6</v>
      </c>
      <c r="H13" s="34">
        <v>111.1</v>
      </c>
      <c r="I13" s="34">
        <v>112.4</v>
      </c>
      <c r="J13" s="34">
        <v>119.2</v>
      </c>
      <c r="K13" s="34">
        <v>122.7</v>
      </c>
      <c r="L13" s="34">
        <v>122.2</v>
      </c>
      <c r="M13" s="34">
        <v>125.3</v>
      </c>
      <c r="N13" s="34">
        <v>137</v>
      </c>
      <c r="O13" s="34">
        <v>133.3</v>
      </c>
      <c r="P13" s="34">
        <v>171.9</v>
      </c>
      <c r="Q13" s="34">
        <v>137.6</v>
      </c>
      <c r="R13" s="34">
        <v>160.4</v>
      </c>
      <c r="S13" s="34">
        <v>183.5</v>
      </c>
      <c r="T13" s="34">
        <v>188</v>
      </c>
      <c r="U13" s="34">
        <v>184.2</v>
      </c>
      <c r="V13" s="34">
        <v>205.5</v>
      </c>
      <c r="W13" s="34">
        <v>230.3</v>
      </c>
      <c r="X13" s="34">
        <v>241.4</v>
      </c>
      <c r="Y13" s="34">
        <v>247.4</v>
      </c>
      <c r="Z13" s="34">
        <v>286.7</v>
      </c>
      <c r="AA13" s="34">
        <v>324.7</v>
      </c>
      <c r="AB13" s="34">
        <v>334.7</v>
      </c>
      <c r="AC13" s="34">
        <v>350.3</v>
      </c>
      <c r="AD13" s="34">
        <v>414.3</v>
      </c>
      <c r="AE13" s="34">
        <v>481.1</v>
      </c>
      <c r="AF13" s="34">
        <v>534.5</v>
      </c>
      <c r="AG13" s="34">
        <v>565.7</v>
      </c>
      <c r="AH13" s="34">
        <v>645.9</v>
      </c>
      <c r="AI13" s="34">
        <v>552.4</v>
      </c>
      <c r="AJ13" s="34">
        <v>571.4</v>
      </c>
      <c r="AK13" s="34">
        <v>595.2</v>
      </c>
      <c r="AL13" s="34">
        <v>661.9</v>
      </c>
      <c r="AM13" s="34">
        <v>634</v>
      </c>
      <c r="AN13" s="34">
        <v>639.8</v>
      </c>
      <c r="AO13" s="34">
        <v>683.1</v>
      </c>
      <c r="AP13" s="34">
        <v>815.8</v>
      </c>
      <c r="AQ13" s="34">
        <v>749.7</v>
      </c>
      <c r="AR13" s="34">
        <v>756.6</v>
      </c>
      <c r="AS13" s="34">
        <v>808.8</v>
      </c>
      <c r="AT13" s="31">
        <v>968.7</v>
      </c>
      <c r="AU13" s="31">
        <v>858.8</v>
      </c>
      <c r="AV13" s="31">
        <v>847.8</v>
      </c>
      <c r="AW13" s="31">
        <v>884.3</v>
      </c>
      <c r="AX13" s="31">
        <v>1063.4</v>
      </c>
      <c r="AY13" s="31">
        <v>975</v>
      </c>
      <c r="AZ13" s="31">
        <v>962.6</v>
      </c>
      <c r="BA13" s="31">
        <v>1004</v>
      </c>
      <c r="BB13" s="31">
        <v>1207.3</v>
      </c>
      <c r="BC13" s="31">
        <v>1074.6</v>
      </c>
      <c r="BD13" s="31">
        <v>1056</v>
      </c>
      <c r="BE13" s="31">
        <v>1139.7</v>
      </c>
      <c r="BF13" s="31">
        <v>1381.7</v>
      </c>
      <c r="BG13" s="31">
        <v>1212.2</v>
      </c>
      <c r="BH13" s="31">
        <v>1266.1</v>
      </c>
      <c r="BI13" s="31">
        <v>1303.9</v>
      </c>
      <c r="BJ13" s="31">
        <v>1605.6</v>
      </c>
      <c r="BK13" s="32">
        <v>1406.5</v>
      </c>
      <c r="BL13" s="32">
        <v>1450.4</v>
      </c>
      <c r="BM13" s="32">
        <v>1506.7</v>
      </c>
      <c r="BN13" s="32">
        <v>1888.1</v>
      </c>
      <c r="BO13" s="32">
        <v>1641.9</v>
      </c>
      <c r="BP13" s="32">
        <v>1715.9</v>
      </c>
      <c r="BQ13" s="32">
        <v>1813.1</v>
      </c>
      <c r="BR13" s="32">
        <v>2119.5</v>
      </c>
      <c r="BS13" s="32">
        <v>1755.8</v>
      </c>
      <c r="BT13" s="32">
        <v>1786.4</v>
      </c>
      <c r="BU13" s="32">
        <v>1863.1</v>
      </c>
      <c r="BV13" s="32">
        <v>2261.8</v>
      </c>
      <c r="BW13" s="32">
        <v>1834.2</v>
      </c>
      <c r="BX13" s="32">
        <v>1898.1</v>
      </c>
      <c r="BY13" s="32">
        <v>1996.8</v>
      </c>
      <c r="BZ13" s="32">
        <v>2456.8</v>
      </c>
      <c r="CA13" s="32">
        <v>1828.9</v>
      </c>
      <c r="CB13" s="32">
        <v>1972.4</v>
      </c>
      <c r="CC13" s="33">
        <v>2043.1</v>
      </c>
      <c r="CD13" s="34">
        <v>2522.2</v>
      </c>
      <c r="CE13" s="34">
        <v>2011.9</v>
      </c>
      <c r="CF13" s="34">
        <v>2259</v>
      </c>
      <c r="CG13" s="34">
        <v>2413.3</v>
      </c>
      <c r="CH13" s="34">
        <v>2656.2</v>
      </c>
      <c r="CI13" s="34">
        <v>2311</v>
      </c>
      <c r="CJ13" s="51">
        <v>2420.4</v>
      </c>
      <c r="CK13" s="58">
        <v>2738.1</v>
      </c>
      <c r="CL13" s="70">
        <v>3482.8</v>
      </c>
      <c r="CM13" s="70">
        <v>2733.6</v>
      </c>
      <c r="CN13" s="34">
        <f>2822.2</f>
        <v>2822.2</v>
      </c>
      <c r="CO13" s="34">
        <f>3067.1</f>
        <v>3067.1</v>
      </c>
      <c r="CP13" s="66">
        <f>3709.9</f>
        <v>3709.9</v>
      </c>
    </row>
    <row r="14" spans="2:94" ht="13.5">
      <c r="B14" s="13" t="s">
        <v>17</v>
      </c>
      <c r="C14" s="18">
        <v>5.2</v>
      </c>
      <c r="D14" s="18">
        <v>5.2</v>
      </c>
      <c r="E14" s="18">
        <v>5.4</v>
      </c>
      <c r="F14" s="18">
        <v>5.5</v>
      </c>
      <c r="G14" s="18">
        <v>5.7</v>
      </c>
      <c r="H14" s="18">
        <v>5.8</v>
      </c>
      <c r="I14" s="18">
        <v>6</v>
      </c>
      <c r="J14" s="18">
        <v>6.3</v>
      </c>
      <c r="K14" s="18">
        <v>7.7</v>
      </c>
      <c r="L14" s="18">
        <v>8.6</v>
      </c>
      <c r="M14" s="18">
        <v>8.3</v>
      </c>
      <c r="N14" s="18">
        <v>8.6</v>
      </c>
      <c r="O14" s="18">
        <v>11.5</v>
      </c>
      <c r="P14" s="18">
        <v>14.9</v>
      </c>
      <c r="Q14" s="18">
        <v>12</v>
      </c>
      <c r="R14" s="18">
        <v>14</v>
      </c>
      <c r="S14" s="18">
        <v>16.4</v>
      </c>
      <c r="T14" s="18">
        <v>18.6</v>
      </c>
      <c r="U14" s="18">
        <v>17.5</v>
      </c>
      <c r="V14" s="18">
        <v>18.3</v>
      </c>
      <c r="W14" s="18">
        <v>21.9</v>
      </c>
      <c r="X14" s="18">
        <v>24.6</v>
      </c>
      <c r="Y14" s="18">
        <v>26.9</v>
      </c>
      <c r="Z14" s="18">
        <v>27.4</v>
      </c>
      <c r="AA14" s="18">
        <v>33</v>
      </c>
      <c r="AB14" s="18">
        <v>35.6</v>
      </c>
      <c r="AC14" s="18">
        <v>41.8</v>
      </c>
      <c r="AD14" s="18">
        <v>52.8</v>
      </c>
      <c r="AE14" s="18">
        <v>66.3</v>
      </c>
      <c r="AF14" s="18">
        <v>73.7</v>
      </c>
      <c r="AG14" s="18">
        <v>78</v>
      </c>
      <c r="AH14" s="18">
        <v>89.1</v>
      </c>
      <c r="AI14" s="18">
        <v>83.3</v>
      </c>
      <c r="AJ14" s="18">
        <v>83.3</v>
      </c>
      <c r="AK14" s="18">
        <v>85.7</v>
      </c>
      <c r="AL14" s="18">
        <v>96.4</v>
      </c>
      <c r="AM14" s="18">
        <v>89.1</v>
      </c>
      <c r="AN14" s="18">
        <v>97.2</v>
      </c>
      <c r="AO14" s="18">
        <v>115.9</v>
      </c>
      <c r="AP14" s="18">
        <v>147.8</v>
      </c>
      <c r="AQ14" s="18">
        <v>149.3</v>
      </c>
      <c r="AR14" s="18">
        <v>163.3</v>
      </c>
      <c r="AS14" s="18">
        <v>195.2</v>
      </c>
      <c r="AT14" s="19">
        <v>249.5</v>
      </c>
      <c r="AU14" s="19">
        <v>169.6</v>
      </c>
      <c r="AV14" s="19">
        <v>194.8</v>
      </c>
      <c r="AW14" s="19">
        <v>237.8</v>
      </c>
      <c r="AX14" s="19">
        <v>295.3</v>
      </c>
      <c r="AY14" s="19">
        <v>202.1</v>
      </c>
      <c r="AZ14" s="19">
        <v>232</v>
      </c>
      <c r="BA14" s="19">
        <v>283.3</v>
      </c>
      <c r="BB14" s="19">
        <v>351.8</v>
      </c>
      <c r="BC14" s="19">
        <v>293.2</v>
      </c>
      <c r="BD14" s="19">
        <v>288.1</v>
      </c>
      <c r="BE14" s="19">
        <v>310.9</v>
      </c>
      <c r="BF14" s="19">
        <v>376.9</v>
      </c>
      <c r="BG14" s="19">
        <v>259.9</v>
      </c>
      <c r="BH14" s="19">
        <v>299.3</v>
      </c>
      <c r="BI14" s="19">
        <v>316.4</v>
      </c>
      <c r="BJ14" s="19">
        <v>437.2</v>
      </c>
      <c r="BK14" s="20">
        <v>290.5</v>
      </c>
      <c r="BL14" s="20">
        <v>330.4</v>
      </c>
      <c r="BM14" s="20">
        <v>341.8</v>
      </c>
      <c r="BN14" s="20">
        <v>461.5</v>
      </c>
      <c r="BO14" s="20">
        <v>329.6</v>
      </c>
      <c r="BP14" s="20">
        <v>421.2</v>
      </c>
      <c r="BQ14" s="20">
        <v>444.5</v>
      </c>
      <c r="BR14" s="20">
        <v>469.5</v>
      </c>
      <c r="BS14" s="20">
        <v>361.3</v>
      </c>
      <c r="BT14" s="20">
        <v>418.2</v>
      </c>
      <c r="BU14" s="20">
        <v>451.2</v>
      </c>
      <c r="BV14" s="20">
        <v>603.5</v>
      </c>
      <c r="BW14" s="32">
        <v>385.4</v>
      </c>
      <c r="BX14" s="32">
        <v>448.1</v>
      </c>
      <c r="BY14" s="32">
        <v>497.2</v>
      </c>
      <c r="BZ14" s="32">
        <v>649.6</v>
      </c>
      <c r="CA14" s="32">
        <v>315.7</v>
      </c>
      <c r="CB14" s="32">
        <v>107.4</v>
      </c>
      <c r="CC14" s="33">
        <v>162.7</v>
      </c>
      <c r="CD14" s="34">
        <v>243.4</v>
      </c>
      <c r="CE14" s="34">
        <v>288.4</v>
      </c>
      <c r="CF14" s="34">
        <v>222.9</v>
      </c>
      <c r="CG14" s="34">
        <v>292.1</v>
      </c>
      <c r="CH14" s="34">
        <v>373</v>
      </c>
      <c r="CI14" s="34">
        <v>445.5</v>
      </c>
      <c r="CJ14" s="51">
        <v>409.6</v>
      </c>
      <c r="CK14" s="58">
        <v>580.7</v>
      </c>
      <c r="CL14" s="70">
        <v>600.4</v>
      </c>
      <c r="CM14" s="70">
        <v>615.1</v>
      </c>
      <c r="CN14" s="34">
        <f>649.7</f>
        <v>649.7</v>
      </c>
      <c r="CO14" s="34">
        <f>732.1</f>
        <v>732.1</v>
      </c>
      <c r="CP14" s="66">
        <f>687.6</f>
        <v>687.6</v>
      </c>
    </row>
    <row r="15" spans="2:94" ht="13.5">
      <c r="B15" s="13" t="s">
        <v>18</v>
      </c>
      <c r="C15" s="18">
        <v>125.4</v>
      </c>
      <c r="D15" s="18">
        <v>130.7</v>
      </c>
      <c r="E15" s="18">
        <v>141.4</v>
      </c>
      <c r="F15" s="18">
        <v>141.4</v>
      </c>
      <c r="G15" s="18">
        <v>138.7</v>
      </c>
      <c r="H15" s="18">
        <v>144.8</v>
      </c>
      <c r="I15" s="18">
        <v>156.4</v>
      </c>
      <c r="J15" s="18">
        <v>157.2</v>
      </c>
      <c r="K15" s="18">
        <v>168.1</v>
      </c>
      <c r="L15" s="18">
        <v>174</v>
      </c>
      <c r="M15" s="18">
        <v>182.5</v>
      </c>
      <c r="N15" s="18">
        <v>189.2</v>
      </c>
      <c r="O15" s="18">
        <v>178.7</v>
      </c>
      <c r="P15" s="18">
        <v>198.5</v>
      </c>
      <c r="Q15" s="18">
        <v>213.6</v>
      </c>
      <c r="R15" s="18">
        <v>221.6</v>
      </c>
      <c r="S15" s="18">
        <v>214</v>
      </c>
      <c r="T15" s="18">
        <v>222.7</v>
      </c>
      <c r="U15" s="18">
        <v>237.9</v>
      </c>
      <c r="V15" s="18">
        <v>257.5</v>
      </c>
      <c r="W15" s="18">
        <v>292.8</v>
      </c>
      <c r="X15" s="18">
        <v>301.8</v>
      </c>
      <c r="Y15" s="18">
        <v>305.5</v>
      </c>
      <c r="Z15" s="18">
        <v>342.8</v>
      </c>
      <c r="AA15" s="18">
        <v>459.8</v>
      </c>
      <c r="AB15" s="18">
        <v>504.6</v>
      </c>
      <c r="AC15" s="18">
        <v>546.5</v>
      </c>
      <c r="AD15" s="18">
        <v>571.6</v>
      </c>
      <c r="AE15" s="18">
        <v>609</v>
      </c>
      <c r="AF15" s="18">
        <v>665.6</v>
      </c>
      <c r="AG15" s="18">
        <v>683</v>
      </c>
      <c r="AH15" s="18">
        <v>736.2</v>
      </c>
      <c r="AI15" s="18">
        <v>721.2</v>
      </c>
      <c r="AJ15" s="18">
        <v>739.8</v>
      </c>
      <c r="AK15" s="18">
        <v>797.5</v>
      </c>
      <c r="AL15" s="18">
        <v>858.7</v>
      </c>
      <c r="AM15" s="18">
        <v>708.8</v>
      </c>
      <c r="AN15" s="18">
        <v>799.5</v>
      </c>
      <c r="AO15" s="18">
        <v>834.3</v>
      </c>
      <c r="AP15" s="18">
        <v>837.8</v>
      </c>
      <c r="AQ15" s="18">
        <v>815.9</v>
      </c>
      <c r="AR15" s="18">
        <v>854.9</v>
      </c>
      <c r="AS15" s="18">
        <v>911</v>
      </c>
      <c r="AT15" s="19">
        <v>905.6</v>
      </c>
      <c r="AU15" s="19">
        <v>842.2</v>
      </c>
      <c r="AV15" s="19">
        <v>856</v>
      </c>
      <c r="AW15" s="19">
        <v>918.7</v>
      </c>
      <c r="AX15" s="19">
        <v>1021.7</v>
      </c>
      <c r="AY15" s="19">
        <v>825.7</v>
      </c>
      <c r="AZ15" s="19">
        <v>837.8</v>
      </c>
      <c r="BA15" s="19">
        <v>904.8</v>
      </c>
      <c r="BB15" s="18">
        <v>1012.5</v>
      </c>
      <c r="BC15" s="18">
        <v>858.1</v>
      </c>
      <c r="BD15" s="18">
        <v>870.4</v>
      </c>
      <c r="BE15" s="18">
        <v>942</v>
      </c>
      <c r="BF15" s="18">
        <v>1056.3</v>
      </c>
      <c r="BG15" s="19">
        <v>868.6</v>
      </c>
      <c r="BH15" s="19">
        <v>1060.4</v>
      </c>
      <c r="BI15" s="19">
        <v>1137.6</v>
      </c>
      <c r="BJ15" s="19">
        <v>1263</v>
      </c>
      <c r="BK15" s="21">
        <v>1230.4</v>
      </c>
      <c r="BL15" s="21">
        <v>1239.1</v>
      </c>
      <c r="BM15" s="21">
        <v>1310.9</v>
      </c>
      <c r="BN15" s="21">
        <v>1353.3</v>
      </c>
      <c r="BO15" s="21">
        <v>1260.5</v>
      </c>
      <c r="BP15" s="21">
        <v>1505</v>
      </c>
      <c r="BQ15" s="21">
        <v>1520.5</v>
      </c>
      <c r="BR15" s="21">
        <v>1576.6</v>
      </c>
      <c r="BS15" s="21">
        <v>1378.5</v>
      </c>
      <c r="BT15" s="21">
        <v>1522.4</v>
      </c>
      <c r="BU15" s="21">
        <v>1603</v>
      </c>
      <c r="BV15" s="21">
        <v>1679.3</v>
      </c>
      <c r="BW15" s="35">
        <v>1445.2</v>
      </c>
      <c r="BX15" s="35">
        <v>1511.6</v>
      </c>
      <c r="BY15" s="35">
        <v>1614.2</v>
      </c>
      <c r="BZ15" s="35">
        <v>1768.4</v>
      </c>
      <c r="CA15" s="35">
        <v>1632.3999999999999</v>
      </c>
      <c r="CB15" s="35">
        <v>1610.7</v>
      </c>
      <c r="CC15" s="36">
        <v>1682.1999999999998</v>
      </c>
      <c r="CD15" s="34">
        <v>1787.8</v>
      </c>
      <c r="CE15" s="34">
        <v>1832</v>
      </c>
      <c r="CF15" s="34">
        <v>1914.2</v>
      </c>
      <c r="CG15" s="34">
        <v>2038.9</v>
      </c>
      <c r="CH15" s="34">
        <v>2248.9</v>
      </c>
      <c r="CI15" s="34">
        <v>2143</v>
      </c>
      <c r="CJ15" s="51">
        <v>2488.2</v>
      </c>
      <c r="CK15" s="58">
        <v>2652.1</v>
      </c>
      <c r="CL15" s="70">
        <v>2688.3</v>
      </c>
      <c r="CM15" s="70">
        <v>2103.7</v>
      </c>
      <c r="CN15" s="34">
        <f>2442.5</f>
        <v>2442.5</v>
      </c>
      <c r="CO15" s="34">
        <f>2603.3</f>
        <v>2603.3</v>
      </c>
      <c r="CP15" s="66">
        <f>2638.9</f>
        <v>2638.9</v>
      </c>
    </row>
    <row r="16" spans="2:94" ht="13.5">
      <c r="B16" s="13" t="s">
        <v>19</v>
      </c>
      <c r="C16" s="18">
        <v>16.3</v>
      </c>
      <c r="D16" s="18">
        <v>16.3</v>
      </c>
      <c r="E16" s="18">
        <v>16.2</v>
      </c>
      <c r="F16" s="18">
        <v>16.3</v>
      </c>
      <c r="G16" s="18">
        <v>15.7</v>
      </c>
      <c r="H16" s="18">
        <v>15.7</v>
      </c>
      <c r="I16" s="18">
        <v>15.6</v>
      </c>
      <c r="J16" s="18">
        <v>15.6</v>
      </c>
      <c r="K16" s="18">
        <v>21.3</v>
      </c>
      <c r="L16" s="18">
        <v>21.3</v>
      </c>
      <c r="M16" s="18">
        <v>21.3</v>
      </c>
      <c r="N16" s="18">
        <v>21.3</v>
      </c>
      <c r="O16" s="18">
        <v>29</v>
      </c>
      <c r="P16" s="18">
        <v>29</v>
      </c>
      <c r="Q16" s="18">
        <v>29</v>
      </c>
      <c r="R16" s="18">
        <v>29</v>
      </c>
      <c r="S16" s="18">
        <v>43.3</v>
      </c>
      <c r="T16" s="18">
        <v>43.3</v>
      </c>
      <c r="U16" s="18">
        <v>43.3</v>
      </c>
      <c r="V16" s="18">
        <v>43.4</v>
      </c>
      <c r="W16" s="18">
        <v>62.1</v>
      </c>
      <c r="X16" s="18">
        <v>62.1</v>
      </c>
      <c r="Y16" s="18">
        <v>62.1</v>
      </c>
      <c r="Z16" s="18">
        <v>62.1</v>
      </c>
      <c r="AA16" s="18">
        <v>107.2</v>
      </c>
      <c r="AB16" s="18">
        <v>107.2</v>
      </c>
      <c r="AC16" s="18">
        <v>107.2</v>
      </c>
      <c r="AD16" s="18">
        <v>107</v>
      </c>
      <c r="AE16" s="18">
        <v>177.3</v>
      </c>
      <c r="AF16" s="18">
        <v>177.3</v>
      </c>
      <c r="AG16" s="18">
        <v>177.3</v>
      </c>
      <c r="AH16" s="18">
        <v>177.4</v>
      </c>
      <c r="AI16" s="18">
        <v>190.1</v>
      </c>
      <c r="AJ16" s="18">
        <v>190.1</v>
      </c>
      <c r="AK16" s="18">
        <v>190.1</v>
      </c>
      <c r="AL16" s="18">
        <v>190.1</v>
      </c>
      <c r="AM16" s="18">
        <v>126.4</v>
      </c>
      <c r="AN16" s="18">
        <v>126.4</v>
      </c>
      <c r="AO16" s="18">
        <v>126.2</v>
      </c>
      <c r="AP16" s="18">
        <v>126.5</v>
      </c>
      <c r="AQ16" s="18">
        <v>178.7</v>
      </c>
      <c r="AR16" s="18">
        <v>178.7</v>
      </c>
      <c r="AS16" s="18">
        <v>178.6</v>
      </c>
      <c r="AT16" s="19">
        <v>178.9</v>
      </c>
      <c r="AU16" s="19">
        <v>230</v>
      </c>
      <c r="AV16" s="19">
        <v>230</v>
      </c>
      <c r="AW16" s="19">
        <v>230</v>
      </c>
      <c r="AX16" s="19">
        <v>230</v>
      </c>
      <c r="AY16" s="19">
        <v>315.5</v>
      </c>
      <c r="AZ16" s="19">
        <v>315.5</v>
      </c>
      <c r="BA16" s="19">
        <v>315.5</v>
      </c>
      <c r="BB16" s="19">
        <v>315.5</v>
      </c>
      <c r="BC16" s="19">
        <v>384.2</v>
      </c>
      <c r="BD16" s="19">
        <v>384.2</v>
      </c>
      <c r="BE16" s="19">
        <v>384.2</v>
      </c>
      <c r="BF16" s="19">
        <v>384.1</v>
      </c>
      <c r="BG16" s="19">
        <v>395.1</v>
      </c>
      <c r="BH16" s="19">
        <v>395.2</v>
      </c>
      <c r="BI16" s="19">
        <v>395.2</v>
      </c>
      <c r="BJ16" s="19">
        <v>395.2</v>
      </c>
      <c r="BK16" s="20">
        <v>387.3</v>
      </c>
      <c r="BL16" s="20">
        <v>387.3</v>
      </c>
      <c r="BM16" s="20">
        <v>387.3</v>
      </c>
      <c r="BN16" s="20">
        <v>387.3</v>
      </c>
      <c r="BO16" s="20">
        <v>390.1</v>
      </c>
      <c r="BP16" s="20">
        <v>390.4</v>
      </c>
      <c r="BQ16" s="20">
        <v>390.4</v>
      </c>
      <c r="BR16" s="20">
        <v>390.4</v>
      </c>
      <c r="BS16" s="20">
        <v>346.3</v>
      </c>
      <c r="BT16" s="20">
        <v>346.3</v>
      </c>
      <c r="BU16" s="20">
        <v>346.3</v>
      </c>
      <c r="BV16" s="20">
        <v>346.3</v>
      </c>
      <c r="BW16" s="32">
        <v>326.5</v>
      </c>
      <c r="BX16" s="32">
        <v>367.8</v>
      </c>
      <c r="BY16" s="32">
        <v>390.1</v>
      </c>
      <c r="BZ16" s="32">
        <v>417.8</v>
      </c>
      <c r="CA16" s="32">
        <v>347.5</v>
      </c>
      <c r="CB16" s="32">
        <v>367.4</v>
      </c>
      <c r="CC16" s="33">
        <v>375.7</v>
      </c>
      <c r="CD16" s="37">
        <v>394.8</v>
      </c>
      <c r="CE16" s="34">
        <v>422.1</v>
      </c>
      <c r="CF16" s="34">
        <v>445.4</v>
      </c>
      <c r="CG16" s="34">
        <v>455.3</v>
      </c>
      <c r="CH16" s="34">
        <v>478</v>
      </c>
      <c r="CI16" s="34">
        <v>539.8</v>
      </c>
      <c r="CJ16" s="51">
        <v>548.2</v>
      </c>
      <c r="CK16" s="58">
        <v>551</v>
      </c>
      <c r="CL16" s="70">
        <v>553.3</v>
      </c>
      <c r="CM16" s="70">
        <v>595.5</v>
      </c>
      <c r="CN16" s="34">
        <f>605.3</f>
        <v>605.3</v>
      </c>
      <c r="CO16" s="34">
        <f>608.5</f>
        <v>608.5</v>
      </c>
      <c r="CP16" s="66">
        <f>611.2</f>
        <v>611.2</v>
      </c>
    </row>
    <row r="17" spans="2:94" ht="27">
      <c r="B17" s="13" t="s">
        <v>20</v>
      </c>
      <c r="C17" s="61">
        <v>26.2</v>
      </c>
      <c r="D17" s="61">
        <v>39.2</v>
      </c>
      <c r="E17" s="61">
        <v>37</v>
      </c>
      <c r="F17" s="61">
        <v>66.6</v>
      </c>
      <c r="G17" s="61">
        <v>27.9</v>
      </c>
      <c r="H17" s="61">
        <v>28.9</v>
      </c>
      <c r="I17" s="61">
        <v>39.7</v>
      </c>
      <c r="J17" s="61">
        <v>41.9</v>
      </c>
      <c r="K17" s="61">
        <v>43.5</v>
      </c>
      <c r="L17" s="61">
        <v>53.1</v>
      </c>
      <c r="M17" s="61">
        <v>56.5</v>
      </c>
      <c r="N17" s="61">
        <v>60.1</v>
      </c>
      <c r="O17" s="61">
        <v>49.8</v>
      </c>
      <c r="P17" s="61">
        <v>61.8</v>
      </c>
      <c r="Q17" s="61">
        <v>63.6</v>
      </c>
      <c r="R17" s="61">
        <v>74</v>
      </c>
      <c r="S17" s="61">
        <v>35.7</v>
      </c>
      <c r="T17" s="61">
        <v>43.9</v>
      </c>
      <c r="U17" s="61">
        <v>45.7</v>
      </c>
      <c r="V17" s="61">
        <v>52.5</v>
      </c>
      <c r="W17" s="61">
        <v>67.4</v>
      </c>
      <c r="X17" s="61">
        <v>82.8</v>
      </c>
      <c r="Y17" s="61">
        <v>86.1</v>
      </c>
      <c r="Z17" s="61">
        <v>98.8</v>
      </c>
      <c r="AA17" s="61">
        <v>86.3</v>
      </c>
      <c r="AB17" s="61">
        <v>101</v>
      </c>
      <c r="AC17" s="61">
        <v>105.1</v>
      </c>
      <c r="AD17" s="61">
        <v>116.4</v>
      </c>
      <c r="AE17" s="61">
        <v>138.9</v>
      </c>
      <c r="AF17" s="61">
        <v>162.6</v>
      </c>
      <c r="AG17" s="61">
        <v>169.2</v>
      </c>
      <c r="AH17" s="61">
        <v>187.6</v>
      </c>
      <c r="AI17" s="61">
        <v>156.7</v>
      </c>
      <c r="AJ17" s="61">
        <v>178.2</v>
      </c>
      <c r="AK17" s="61">
        <v>190.8</v>
      </c>
      <c r="AL17" s="61">
        <v>216.7</v>
      </c>
      <c r="AM17" s="61">
        <v>171.8</v>
      </c>
      <c r="AN17" s="61">
        <v>193.5</v>
      </c>
      <c r="AO17" s="61">
        <v>207.2</v>
      </c>
      <c r="AP17" s="61">
        <v>235.4</v>
      </c>
      <c r="AQ17" s="61">
        <v>265.2</v>
      </c>
      <c r="AR17" s="61">
        <v>297.7</v>
      </c>
      <c r="AS17" s="61">
        <v>316.8</v>
      </c>
      <c r="AT17" s="93">
        <v>356.1</v>
      </c>
      <c r="AU17" s="93">
        <v>357.6</v>
      </c>
      <c r="AV17" s="93">
        <v>402</v>
      </c>
      <c r="AW17" s="93">
        <v>428</v>
      </c>
      <c r="AX17" s="93">
        <v>481.6</v>
      </c>
      <c r="AY17" s="93">
        <v>466.1</v>
      </c>
      <c r="AZ17" s="93">
        <v>530.1</v>
      </c>
      <c r="BA17" s="93">
        <v>567.7</v>
      </c>
      <c r="BB17" s="93">
        <v>645</v>
      </c>
      <c r="BC17" s="93">
        <v>514.1</v>
      </c>
      <c r="BD17" s="93">
        <v>583.1</v>
      </c>
      <c r="BE17" s="93">
        <v>623.5</v>
      </c>
      <c r="BF17" s="93">
        <v>767.5</v>
      </c>
      <c r="BG17" s="93">
        <v>613.8</v>
      </c>
      <c r="BH17" s="93">
        <v>692.5</v>
      </c>
      <c r="BI17" s="93">
        <v>746.7</v>
      </c>
      <c r="BJ17" s="93">
        <v>831.9</v>
      </c>
      <c r="BK17" s="62">
        <v>678.3</v>
      </c>
      <c r="BL17" s="62">
        <v>737.5</v>
      </c>
      <c r="BM17" s="62">
        <v>761.2</v>
      </c>
      <c r="BN17" s="62">
        <v>784.9</v>
      </c>
      <c r="BO17" s="94">
        <v>749.4</v>
      </c>
      <c r="BP17" s="94">
        <v>819.8</v>
      </c>
      <c r="BQ17" s="94">
        <v>851.2</v>
      </c>
      <c r="BR17" s="94">
        <v>886.1</v>
      </c>
      <c r="BS17" s="94">
        <v>767.7</v>
      </c>
      <c r="BT17" s="94">
        <v>840.3</v>
      </c>
      <c r="BU17" s="94">
        <v>888.7</v>
      </c>
      <c r="BV17" s="94">
        <v>961.3</v>
      </c>
      <c r="BW17" s="94">
        <v>823.7</v>
      </c>
      <c r="BX17" s="94">
        <v>908.2</v>
      </c>
      <c r="BY17" s="94">
        <v>967.8</v>
      </c>
      <c r="BZ17" s="94">
        <v>1185.7</v>
      </c>
      <c r="CA17" s="94">
        <v>844.1</v>
      </c>
      <c r="CB17" s="94">
        <v>917.8</v>
      </c>
      <c r="CC17" s="95">
        <v>922.5</v>
      </c>
      <c r="CD17" s="63">
        <v>1134.5</v>
      </c>
      <c r="CE17" s="61">
        <v>919.8</v>
      </c>
      <c r="CF17" s="61">
        <v>1001.7</v>
      </c>
      <c r="CG17" s="61">
        <v>1005.9</v>
      </c>
      <c r="CH17" s="61">
        <v>1242.4</v>
      </c>
      <c r="CI17" s="61">
        <v>1273.6</v>
      </c>
      <c r="CJ17" s="62">
        <v>1289.3</v>
      </c>
      <c r="CK17" s="64">
        <v>1396.6</v>
      </c>
      <c r="CL17" s="71">
        <v>1420.4</v>
      </c>
      <c r="CM17" s="71">
        <v>1611.7</v>
      </c>
      <c r="CN17" s="61">
        <f>1629.9</f>
        <v>1629.9</v>
      </c>
      <c r="CO17" s="61">
        <f>1654.7</f>
        <v>1654.7</v>
      </c>
      <c r="CP17" s="67">
        <f>1882.3</f>
        <v>1882.3</v>
      </c>
    </row>
    <row r="18" spans="2:94" ht="13.5">
      <c r="B18" s="13" t="s">
        <v>21</v>
      </c>
      <c r="C18" s="61">
        <v>25.1</v>
      </c>
      <c r="D18" s="61">
        <v>28.5</v>
      </c>
      <c r="E18" s="61">
        <v>33.6</v>
      </c>
      <c r="F18" s="61">
        <v>55.2</v>
      </c>
      <c r="G18" s="61">
        <v>37.1</v>
      </c>
      <c r="H18" s="61">
        <v>40.7</v>
      </c>
      <c r="I18" s="61">
        <v>47.3</v>
      </c>
      <c r="J18" s="61">
        <v>75.4</v>
      </c>
      <c r="K18" s="61">
        <v>57.7</v>
      </c>
      <c r="L18" s="61">
        <v>61.9</v>
      </c>
      <c r="M18" s="61">
        <v>67.4</v>
      </c>
      <c r="N18" s="61">
        <v>76.4</v>
      </c>
      <c r="O18" s="61">
        <v>62.8</v>
      </c>
      <c r="P18" s="61">
        <v>68.2</v>
      </c>
      <c r="Q18" s="61">
        <v>91.8</v>
      </c>
      <c r="R18" s="61">
        <v>109.8</v>
      </c>
      <c r="S18" s="61">
        <v>72.5</v>
      </c>
      <c r="T18" s="61">
        <v>79.3</v>
      </c>
      <c r="U18" s="61">
        <v>102</v>
      </c>
      <c r="V18" s="61">
        <v>123.8</v>
      </c>
      <c r="W18" s="61">
        <v>93.7</v>
      </c>
      <c r="X18" s="61">
        <v>102.5</v>
      </c>
      <c r="Y18" s="61">
        <v>132.2</v>
      </c>
      <c r="Z18" s="61">
        <v>160.5</v>
      </c>
      <c r="AA18" s="61">
        <v>78.6</v>
      </c>
      <c r="AB18" s="61">
        <v>78.4</v>
      </c>
      <c r="AC18" s="61">
        <v>100.1</v>
      </c>
      <c r="AD18" s="61">
        <v>113.8</v>
      </c>
      <c r="AE18" s="61">
        <v>127.1</v>
      </c>
      <c r="AF18" s="61">
        <v>126.4</v>
      </c>
      <c r="AG18" s="61">
        <v>161.8</v>
      </c>
      <c r="AH18" s="61">
        <v>183.9</v>
      </c>
      <c r="AI18" s="61">
        <v>161.4</v>
      </c>
      <c r="AJ18" s="61">
        <v>162.2</v>
      </c>
      <c r="AK18" s="61">
        <v>202.7</v>
      </c>
      <c r="AL18" s="61">
        <v>238.6</v>
      </c>
      <c r="AM18" s="61">
        <v>180.2</v>
      </c>
      <c r="AN18" s="61">
        <v>181.1</v>
      </c>
      <c r="AO18" s="61">
        <v>226.3</v>
      </c>
      <c r="AP18" s="61">
        <v>266.5</v>
      </c>
      <c r="AQ18" s="93">
        <v>245.2</v>
      </c>
      <c r="AR18" s="93">
        <v>246.4</v>
      </c>
      <c r="AS18" s="93">
        <v>308</v>
      </c>
      <c r="AT18" s="93">
        <v>362.6</v>
      </c>
      <c r="AU18" s="93">
        <v>288.3</v>
      </c>
      <c r="AV18" s="93">
        <v>289.7</v>
      </c>
      <c r="AW18" s="93">
        <v>358.7</v>
      </c>
      <c r="AX18" s="93">
        <v>416.9</v>
      </c>
      <c r="AY18" s="93">
        <v>313.4</v>
      </c>
      <c r="AZ18" s="93">
        <v>315</v>
      </c>
      <c r="BA18" s="93">
        <v>390</v>
      </c>
      <c r="BB18" s="61">
        <v>453.3</v>
      </c>
      <c r="BC18" s="61">
        <v>349</v>
      </c>
      <c r="BD18" s="61">
        <v>350.7</v>
      </c>
      <c r="BE18" s="61">
        <v>434.2</v>
      </c>
      <c r="BF18" s="61">
        <v>504.7</v>
      </c>
      <c r="BG18" s="61">
        <v>361.2</v>
      </c>
      <c r="BH18" s="61">
        <v>362.8</v>
      </c>
      <c r="BI18" s="61">
        <v>449.4</v>
      </c>
      <c r="BJ18" s="61">
        <v>522.3</v>
      </c>
      <c r="BK18" s="62">
        <v>367.2</v>
      </c>
      <c r="BL18" s="62">
        <v>377.1</v>
      </c>
      <c r="BM18" s="62">
        <v>455.8</v>
      </c>
      <c r="BN18" s="62">
        <v>529.6</v>
      </c>
      <c r="BO18" s="62">
        <v>425.9</v>
      </c>
      <c r="BP18" s="62">
        <v>476</v>
      </c>
      <c r="BQ18" s="62">
        <v>536.1</v>
      </c>
      <c r="BR18" s="62">
        <v>591.3</v>
      </c>
      <c r="BS18" s="62">
        <v>461.9</v>
      </c>
      <c r="BT18" s="62">
        <v>516.8</v>
      </c>
      <c r="BU18" s="62">
        <v>580.6</v>
      </c>
      <c r="BV18" s="62">
        <v>640</v>
      </c>
      <c r="BW18" s="62">
        <v>591.4</v>
      </c>
      <c r="BX18" s="62">
        <v>634.3</v>
      </c>
      <c r="BY18" s="62">
        <v>583.4</v>
      </c>
      <c r="BZ18" s="62">
        <v>780.8</v>
      </c>
      <c r="CA18" s="62">
        <v>647.9</v>
      </c>
      <c r="CB18" s="62">
        <v>656.7</v>
      </c>
      <c r="CC18" s="64">
        <v>774.6</v>
      </c>
      <c r="CD18" s="61">
        <v>819</v>
      </c>
      <c r="CE18" s="61">
        <v>782.1</v>
      </c>
      <c r="CF18" s="61">
        <v>792.4</v>
      </c>
      <c r="CG18" s="61">
        <v>933.2</v>
      </c>
      <c r="CH18" s="61">
        <v>984.8</v>
      </c>
      <c r="CI18" s="61">
        <v>965.1</v>
      </c>
      <c r="CJ18" s="62">
        <v>1053.8</v>
      </c>
      <c r="CK18" s="64">
        <v>1267.5</v>
      </c>
      <c r="CL18" s="71">
        <v>1281.6</v>
      </c>
      <c r="CM18" s="71">
        <v>1049.1</v>
      </c>
      <c r="CN18" s="61">
        <f>1152.3</f>
        <v>1152.3</v>
      </c>
      <c r="CO18" s="61">
        <f>1350.8</f>
        <v>1350.8</v>
      </c>
      <c r="CP18" s="67">
        <f>1467.1</f>
        <v>1467.1</v>
      </c>
    </row>
    <row r="19" spans="2:94" ht="13.5">
      <c r="B19" s="13" t="s">
        <v>22</v>
      </c>
      <c r="C19" s="61">
        <v>40.9</v>
      </c>
      <c r="D19" s="61">
        <v>61.4</v>
      </c>
      <c r="E19" s="61">
        <v>58.5</v>
      </c>
      <c r="F19" s="61">
        <v>82.7</v>
      </c>
      <c r="G19" s="61">
        <v>43.7</v>
      </c>
      <c r="H19" s="61">
        <v>49.6</v>
      </c>
      <c r="I19" s="61">
        <v>58.5</v>
      </c>
      <c r="J19" s="61">
        <v>96.3</v>
      </c>
      <c r="K19" s="61">
        <v>51.2</v>
      </c>
      <c r="L19" s="61">
        <v>56.1</v>
      </c>
      <c r="M19" s="61">
        <v>60.1</v>
      </c>
      <c r="N19" s="61">
        <v>67.6</v>
      </c>
      <c r="O19" s="61">
        <v>57.4</v>
      </c>
      <c r="P19" s="61">
        <v>71.2</v>
      </c>
      <c r="Q19" s="61">
        <v>74.1</v>
      </c>
      <c r="R19" s="61">
        <v>93.5</v>
      </c>
      <c r="S19" s="61">
        <v>66.8</v>
      </c>
      <c r="T19" s="61">
        <v>74.1</v>
      </c>
      <c r="U19" s="61">
        <v>79.4</v>
      </c>
      <c r="V19" s="61">
        <v>90.8</v>
      </c>
      <c r="W19" s="61">
        <v>92.4</v>
      </c>
      <c r="X19" s="61">
        <v>102.3</v>
      </c>
      <c r="Y19" s="61">
        <v>109.8</v>
      </c>
      <c r="Z19" s="61">
        <v>125.5</v>
      </c>
      <c r="AA19" s="61">
        <v>157.9</v>
      </c>
      <c r="AB19" s="61">
        <v>174.8</v>
      </c>
      <c r="AC19" s="61">
        <v>187.5</v>
      </c>
      <c r="AD19" s="61">
        <v>214</v>
      </c>
      <c r="AE19" s="61">
        <v>242.3</v>
      </c>
      <c r="AF19" s="61">
        <v>268.2</v>
      </c>
      <c r="AG19" s="61">
        <v>287.6</v>
      </c>
      <c r="AH19" s="61">
        <v>329.1</v>
      </c>
      <c r="AI19" s="61">
        <v>280.4</v>
      </c>
      <c r="AJ19" s="61">
        <v>306.5</v>
      </c>
      <c r="AK19" s="61">
        <v>332.8</v>
      </c>
      <c r="AL19" s="61">
        <v>384.8</v>
      </c>
      <c r="AM19" s="61">
        <v>312.1</v>
      </c>
      <c r="AN19" s="61">
        <v>337.1</v>
      </c>
      <c r="AO19" s="61">
        <v>365.7</v>
      </c>
      <c r="AP19" s="61">
        <v>423.1</v>
      </c>
      <c r="AQ19" s="93">
        <v>344.9</v>
      </c>
      <c r="AR19" s="93">
        <v>376.9</v>
      </c>
      <c r="AS19" s="93">
        <v>409</v>
      </c>
      <c r="AT19" s="93">
        <v>473.2</v>
      </c>
      <c r="AU19" s="93">
        <v>367.8</v>
      </c>
      <c r="AV19" s="93">
        <v>402</v>
      </c>
      <c r="AW19" s="93">
        <v>436.2</v>
      </c>
      <c r="AX19" s="93">
        <v>504.7</v>
      </c>
      <c r="AY19" s="93">
        <v>407.8</v>
      </c>
      <c r="AZ19" s="93">
        <v>445.8</v>
      </c>
      <c r="BA19" s="93">
        <v>483.7</v>
      </c>
      <c r="BB19" s="93">
        <v>559.6</v>
      </c>
      <c r="BC19" s="93">
        <v>417.7</v>
      </c>
      <c r="BD19" s="93">
        <v>456.6</v>
      </c>
      <c r="BE19" s="93">
        <v>495.4</v>
      </c>
      <c r="BF19" s="93">
        <v>573.1</v>
      </c>
      <c r="BG19" s="93">
        <v>418.9</v>
      </c>
      <c r="BH19" s="93">
        <v>457.6</v>
      </c>
      <c r="BI19" s="93">
        <v>496.5</v>
      </c>
      <c r="BJ19" s="93">
        <v>574.4</v>
      </c>
      <c r="BK19" s="62">
        <v>410.9</v>
      </c>
      <c r="BL19" s="62">
        <v>448.9</v>
      </c>
      <c r="BM19" s="62">
        <v>486</v>
      </c>
      <c r="BN19" s="62">
        <v>556.2</v>
      </c>
      <c r="BO19" s="94">
        <v>428.9</v>
      </c>
      <c r="BP19" s="94">
        <v>468.5</v>
      </c>
      <c r="BQ19" s="94">
        <v>507.4</v>
      </c>
      <c r="BR19" s="94">
        <v>580.2</v>
      </c>
      <c r="BS19" s="96">
        <v>423.8</v>
      </c>
      <c r="BT19" s="94">
        <v>589.3</v>
      </c>
      <c r="BU19" s="94">
        <v>584.9</v>
      </c>
      <c r="BV19" s="94">
        <v>609.2</v>
      </c>
      <c r="BW19" s="94">
        <v>547</v>
      </c>
      <c r="BX19" s="94">
        <v>584.2</v>
      </c>
      <c r="BY19" s="94">
        <v>483.8</v>
      </c>
      <c r="BZ19" s="94">
        <v>794.3</v>
      </c>
      <c r="CA19" s="94">
        <v>717.2</v>
      </c>
      <c r="CB19" s="94">
        <v>694.7</v>
      </c>
      <c r="CC19" s="95">
        <v>569.8</v>
      </c>
      <c r="CD19" s="61">
        <v>711.8</v>
      </c>
      <c r="CE19" s="61">
        <v>802.6</v>
      </c>
      <c r="CF19" s="61">
        <v>777.9</v>
      </c>
      <c r="CG19" s="61">
        <v>640.8</v>
      </c>
      <c r="CH19" s="61">
        <v>796.8</v>
      </c>
      <c r="CI19" s="61">
        <v>941.6</v>
      </c>
      <c r="CJ19" s="62">
        <v>911.7</v>
      </c>
      <c r="CK19" s="64">
        <v>745.2</v>
      </c>
      <c r="CL19" s="71">
        <v>934.5</v>
      </c>
      <c r="CM19" s="71">
        <v>1066.4</v>
      </c>
      <c r="CN19" s="61">
        <f>1031.7</f>
        <v>1031.7</v>
      </c>
      <c r="CO19" s="61">
        <f>837.9</f>
        <v>837.9</v>
      </c>
      <c r="CP19" s="67">
        <f>1058.2</f>
        <v>1058.2</v>
      </c>
    </row>
    <row r="20" spans="2:94" ht="13.5">
      <c r="B20" s="13" t="s">
        <v>23</v>
      </c>
      <c r="C20" s="61">
        <v>12.8</v>
      </c>
      <c r="D20" s="61">
        <v>20.9</v>
      </c>
      <c r="E20" s="61">
        <v>22.4</v>
      </c>
      <c r="F20" s="61">
        <v>34.4</v>
      </c>
      <c r="G20" s="61">
        <v>13.4</v>
      </c>
      <c r="H20" s="61">
        <v>17.5</v>
      </c>
      <c r="I20" s="61">
        <v>22</v>
      </c>
      <c r="J20" s="61">
        <v>29.1</v>
      </c>
      <c r="K20" s="61">
        <v>23.4</v>
      </c>
      <c r="L20" s="61">
        <v>27.2</v>
      </c>
      <c r="M20" s="61">
        <v>28.9</v>
      </c>
      <c r="N20" s="61">
        <v>32.3</v>
      </c>
      <c r="O20" s="61">
        <v>25.2</v>
      </c>
      <c r="P20" s="61">
        <v>28.6</v>
      </c>
      <c r="Q20" s="61">
        <v>33.8</v>
      </c>
      <c r="R20" s="61">
        <v>41.1</v>
      </c>
      <c r="S20" s="61">
        <v>35.2</v>
      </c>
      <c r="T20" s="61">
        <v>40.2</v>
      </c>
      <c r="U20" s="61">
        <v>45.6</v>
      </c>
      <c r="V20" s="61">
        <v>53.1</v>
      </c>
      <c r="W20" s="61">
        <v>53.5</v>
      </c>
      <c r="X20" s="61">
        <v>63.8</v>
      </c>
      <c r="Y20" s="61">
        <v>72.1</v>
      </c>
      <c r="Z20" s="61">
        <v>75.4</v>
      </c>
      <c r="AA20" s="61">
        <v>51.2</v>
      </c>
      <c r="AB20" s="61">
        <v>58.1</v>
      </c>
      <c r="AC20" s="61">
        <v>63.2</v>
      </c>
      <c r="AD20" s="61">
        <v>68.8</v>
      </c>
      <c r="AE20" s="61">
        <v>116</v>
      </c>
      <c r="AF20" s="61">
        <v>131.8</v>
      </c>
      <c r="AG20" s="61">
        <v>143.4</v>
      </c>
      <c r="AH20" s="61">
        <v>156</v>
      </c>
      <c r="AI20" s="61">
        <v>134.2</v>
      </c>
      <c r="AJ20" s="61">
        <v>140.6</v>
      </c>
      <c r="AK20" s="61">
        <v>167.4</v>
      </c>
      <c r="AL20" s="61">
        <v>196.9</v>
      </c>
      <c r="AM20" s="61">
        <v>148.2</v>
      </c>
      <c r="AN20" s="61">
        <v>155.1</v>
      </c>
      <c r="AO20" s="61">
        <v>184</v>
      </c>
      <c r="AP20" s="61">
        <v>215.7</v>
      </c>
      <c r="AQ20" s="93">
        <v>152.1</v>
      </c>
      <c r="AR20" s="93">
        <v>159.3</v>
      </c>
      <c r="AS20" s="93">
        <v>189.7</v>
      </c>
      <c r="AT20" s="93">
        <v>223</v>
      </c>
      <c r="AU20" s="93">
        <v>190.9</v>
      </c>
      <c r="AV20" s="93">
        <v>199.9</v>
      </c>
      <c r="AW20" s="93">
        <v>238.1</v>
      </c>
      <c r="AX20" s="93">
        <v>279.9</v>
      </c>
      <c r="AY20" s="93">
        <v>216.4</v>
      </c>
      <c r="AZ20" s="93">
        <v>226.8</v>
      </c>
      <c r="BA20" s="93">
        <v>270</v>
      </c>
      <c r="BB20" s="93">
        <v>317.4</v>
      </c>
      <c r="BC20" s="93">
        <v>238</v>
      </c>
      <c r="BD20" s="93">
        <v>249.3</v>
      </c>
      <c r="BE20" s="93">
        <v>296.9</v>
      </c>
      <c r="BF20" s="93">
        <v>349</v>
      </c>
      <c r="BG20" s="93">
        <v>239</v>
      </c>
      <c r="BH20" s="93">
        <v>261.7</v>
      </c>
      <c r="BI20" s="93">
        <v>286.8</v>
      </c>
      <c r="BJ20" s="93">
        <v>350.4</v>
      </c>
      <c r="BK20" s="94">
        <v>225.8</v>
      </c>
      <c r="BL20" s="94">
        <v>248.7</v>
      </c>
      <c r="BM20" s="94">
        <v>273.9</v>
      </c>
      <c r="BN20" s="94">
        <v>334.5</v>
      </c>
      <c r="BO20" s="94">
        <v>229.1</v>
      </c>
      <c r="BP20" s="94">
        <v>258.7</v>
      </c>
      <c r="BQ20" s="94">
        <v>281.8</v>
      </c>
      <c r="BR20" s="94">
        <v>338.4</v>
      </c>
      <c r="BS20" s="94">
        <v>274.1</v>
      </c>
      <c r="BT20" s="94">
        <v>313.5</v>
      </c>
      <c r="BU20" s="94">
        <v>328.7</v>
      </c>
      <c r="BV20" s="94">
        <v>352.8</v>
      </c>
      <c r="BW20" s="94">
        <v>287.4</v>
      </c>
      <c r="BX20" s="94">
        <v>345.8</v>
      </c>
      <c r="BY20" s="94">
        <v>330.4</v>
      </c>
      <c r="BZ20" s="94">
        <v>476</v>
      </c>
      <c r="CA20" s="94">
        <v>434</v>
      </c>
      <c r="CB20" s="94">
        <v>392.8</v>
      </c>
      <c r="CC20" s="95">
        <v>532.5</v>
      </c>
      <c r="CD20" s="61">
        <v>545.5</v>
      </c>
      <c r="CE20" s="61">
        <v>427</v>
      </c>
      <c r="CF20" s="61">
        <v>388</v>
      </c>
      <c r="CG20" s="61">
        <v>520.7</v>
      </c>
      <c r="CH20" s="61">
        <v>533</v>
      </c>
      <c r="CI20" s="61">
        <v>527.7</v>
      </c>
      <c r="CJ20" s="62">
        <v>472.8</v>
      </c>
      <c r="CK20" s="64">
        <v>659.3</v>
      </c>
      <c r="CL20" s="71">
        <v>676.5</v>
      </c>
      <c r="CM20" s="71">
        <v>621.8</v>
      </c>
      <c r="CN20" s="61">
        <f>558</f>
        <v>558</v>
      </c>
      <c r="CO20" s="61">
        <f>774.9</f>
        <v>774.9</v>
      </c>
      <c r="CP20" s="67">
        <f>794.8</f>
        <v>794.8</v>
      </c>
    </row>
    <row r="21" spans="2:94" ht="13.5">
      <c r="B21" s="13" t="s">
        <v>24</v>
      </c>
      <c r="C21" s="61">
        <v>33.4</v>
      </c>
      <c r="D21" s="61">
        <v>35.3</v>
      </c>
      <c r="E21" s="61">
        <v>49.8</v>
      </c>
      <c r="F21" s="61">
        <v>50.4</v>
      </c>
      <c r="G21" s="61">
        <v>32.1</v>
      </c>
      <c r="H21" s="61">
        <v>33.8</v>
      </c>
      <c r="I21" s="61">
        <v>47.7</v>
      </c>
      <c r="J21" s="61">
        <v>48.2</v>
      </c>
      <c r="K21" s="61">
        <v>25</v>
      </c>
      <c r="L21" s="61">
        <v>27.5</v>
      </c>
      <c r="M21" s="61">
        <v>31</v>
      </c>
      <c r="N21" s="61">
        <v>35.2</v>
      </c>
      <c r="O21" s="61">
        <v>24.1</v>
      </c>
      <c r="P21" s="61">
        <v>25.2</v>
      </c>
      <c r="Q21" s="61">
        <v>35.3</v>
      </c>
      <c r="R21" s="61">
        <v>37.2</v>
      </c>
      <c r="S21" s="61">
        <v>32.9</v>
      </c>
      <c r="T21" s="61">
        <v>34.5</v>
      </c>
      <c r="U21" s="61">
        <v>46.5</v>
      </c>
      <c r="V21" s="61">
        <v>49.4</v>
      </c>
      <c r="W21" s="61">
        <v>61.6</v>
      </c>
      <c r="X21" s="61">
        <v>67.1</v>
      </c>
      <c r="Y21" s="61">
        <v>79.9</v>
      </c>
      <c r="Z21" s="61">
        <v>81.9</v>
      </c>
      <c r="AA21" s="61">
        <v>67.1</v>
      </c>
      <c r="AB21" s="61">
        <v>73.1</v>
      </c>
      <c r="AC21" s="61">
        <v>87</v>
      </c>
      <c r="AD21" s="61">
        <v>89.4</v>
      </c>
      <c r="AE21" s="61">
        <v>132.9</v>
      </c>
      <c r="AF21" s="61">
        <v>144.8</v>
      </c>
      <c r="AG21" s="61">
        <v>172.3</v>
      </c>
      <c r="AH21" s="61">
        <v>176.7</v>
      </c>
      <c r="AI21" s="61">
        <v>229.4</v>
      </c>
      <c r="AJ21" s="61">
        <v>251.3</v>
      </c>
      <c r="AK21" s="61">
        <v>300.7</v>
      </c>
      <c r="AL21" s="61">
        <v>311.3</v>
      </c>
      <c r="AM21" s="61">
        <v>277.1</v>
      </c>
      <c r="AN21" s="61">
        <v>289.1</v>
      </c>
      <c r="AO21" s="61">
        <v>345.8</v>
      </c>
      <c r="AP21" s="61">
        <v>358.4</v>
      </c>
      <c r="AQ21" s="93">
        <v>307.4</v>
      </c>
      <c r="AR21" s="93">
        <v>336.8</v>
      </c>
      <c r="AS21" s="93">
        <v>402.6</v>
      </c>
      <c r="AT21" s="93">
        <v>417.1</v>
      </c>
      <c r="AU21" s="93">
        <v>306.3</v>
      </c>
      <c r="AV21" s="93">
        <v>337.3</v>
      </c>
      <c r="AW21" s="93">
        <v>378.3</v>
      </c>
      <c r="AX21" s="93">
        <v>387</v>
      </c>
      <c r="AY21" s="93">
        <v>347.6</v>
      </c>
      <c r="AZ21" s="93">
        <v>380.2</v>
      </c>
      <c r="BA21" s="93">
        <v>454.9</v>
      </c>
      <c r="BB21" s="61">
        <v>471.3</v>
      </c>
      <c r="BC21" s="61">
        <v>375.4</v>
      </c>
      <c r="BD21" s="61">
        <v>411.2</v>
      </c>
      <c r="BE21" s="61">
        <v>491.7</v>
      </c>
      <c r="BF21" s="61">
        <v>509.4</v>
      </c>
      <c r="BG21" s="61">
        <v>383.8</v>
      </c>
      <c r="BH21" s="61">
        <v>420.5</v>
      </c>
      <c r="BI21" s="61">
        <v>502.6</v>
      </c>
      <c r="BJ21" s="61">
        <v>522</v>
      </c>
      <c r="BK21" s="62">
        <v>350.7</v>
      </c>
      <c r="BL21" s="62">
        <v>389.5</v>
      </c>
      <c r="BM21" s="62">
        <v>486</v>
      </c>
      <c r="BN21" s="62">
        <v>499.3</v>
      </c>
      <c r="BO21" s="62">
        <v>432.5</v>
      </c>
      <c r="BP21" s="62">
        <v>516.3</v>
      </c>
      <c r="BQ21" s="62">
        <v>526.4</v>
      </c>
      <c r="BR21" s="62">
        <v>531.9</v>
      </c>
      <c r="BS21" s="62">
        <v>444.1</v>
      </c>
      <c r="BT21" s="62">
        <v>507.8</v>
      </c>
      <c r="BU21" s="62">
        <v>532.4</v>
      </c>
      <c r="BV21" s="62">
        <v>571.4</v>
      </c>
      <c r="BW21" s="62">
        <v>363.3</v>
      </c>
      <c r="BX21" s="62">
        <v>444</v>
      </c>
      <c r="BY21" s="62">
        <v>471.2</v>
      </c>
      <c r="BZ21" s="62">
        <v>668.6</v>
      </c>
      <c r="CA21" s="62">
        <v>615.6</v>
      </c>
      <c r="CB21" s="62">
        <v>440.4</v>
      </c>
      <c r="CC21" s="64">
        <v>496</v>
      </c>
      <c r="CD21" s="61">
        <v>478.2</v>
      </c>
      <c r="CE21" s="61">
        <v>656.2</v>
      </c>
      <c r="CF21" s="61">
        <v>481.6</v>
      </c>
      <c r="CG21" s="61">
        <v>545.8</v>
      </c>
      <c r="CH21" s="61">
        <v>554.4</v>
      </c>
      <c r="CI21" s="61">
        <v>454.2</v>
      </c>
      <c r="CJ21" s="62">
        <v>488.8</v>
      </c>
      <c r="CK21" s="64">
        <v>494.6</v>
      </c>
      <c r="CL21" s="71">
        <v>559.8</v>
      </c>
      <c r="CM21" s="71">
        <f>522</f>
        <v>522</v>
      </c>
      <c r="CN21" s="61">
        <f>562.2</f>
        <v>562.2</v>
      </c>
      <c r="CO21" s="61">
        <f>539</f>
        <v>539</v>
      </c>
      <c r="CP21" s="67">
        <f>675</f>
        <v>675</v>
      </c>
    </row>
    <row r="22" spans="2:94" ht="27">
      <c r="B22" s="13" t="s">
        <v>6</v>
      </c>
      <c r="C22" s="61">
        <v>-8.6</v>
      </c>
      <c r="D22" s="61">
        <v>-8.6</v>
      </c>
      <c r="E22" s="61">
        <v>-8.6</v>
      </c>
      <c r="F22" s="61">
        <v>-8.7</v>
      </c>
      <c r="G22" s="61">
        <v>-8.8</v>
      </c>
      <c r="H22" s="61">
        <v>-8.8</v>
      </c>
      <c r="I22" s="61">
        <v>-8.9</v>
      </c>
      <c r="J22" s="61">
        <v>-8.9</v>
      </c>
      <c r="K22" s="61">
        <v>-10.4</v>
      </c>
      <c r="L22" s="61">
        <v>-10.4</v>
      </c>
      <c r="M22" s="61">
        <v>-10.5</v>
      </c>
      <c r="N22" s="61">
        <v>-10.4</v>
      </c>
      <c r="O22" s="61">
        <v>-16.5</v>
      </c>
      <c r="P22" s="61">
        <v>-16.4</v>
      </c>
      <c r="Q22" s="61">
        <v>-16.4</v>
      </c>
      <c r="R22" s="61">
        <v>-16.7</v>
      </c>
      <c r="S22" s="61">
        <v>-18.1</v>
      </c>
      <c r="T22" s="61">
        <v>-18.1</v>
      </c>
      <c r="U22" s="61">
        <v>-18.1</v>
      </c>
      <c r="V22" s="61">
        <v>-18.2</v>
      </c>
      <c r="W22" s="61">
        <v>-47.9</v>
      </c>
      <c r="X22" s="61">
        <v>-48</v>
      </c>
      <c r="Y22" s="61">
        <v>-48</v>
      </c>
      <c r="Z22" s="61">
        <v>-48</v>
      </c>
      <c r="AA22" s="61">
        <v>-74.5</v>
      </c>
      <c r="AB22" s="61">
        <v>-74.5</v>
      </c>
      <c r="AC22" s="61">
        <v>-74.5</v>
      </c>
      <c r="AD22" s="61">
        <v>-74.5</v>
      </c>
      <c r="AE22" s="61">
        <v>-145.2</v>
      </c>
      <c r="AF22" s="61">
        <v>-145.2</v>
      </c>
      <c r="AG22" s="61">
        <v>-145.2</v>
      </c>
      <c r="AH22" s="61">
        <v>-145.1</v>
      </c>
      <c r="AI22" s="61">
        <v>-142.3</v>
      </c>
      <c r="AJ22" s="61">
        <v>-142.2</v>
      </c>
      <c r="AK22" s="61">
        <v>-142.2</v>
      </c>
      <c r="AL22" s="61">
        <v>-142.2</v>
      </c>
      <c r="AM22" s="61">
        <v>-56.2</v>
      </c>
      <c r="AN22" s="61">
        <v>-56.2</v>
      </c>
      <c r="AO22" s="61">
        <v>-56.2</v>
      </c>
      <c r="AP22" s="61">
        <v>-56.2</v>
      </c>
      <c r="AQ22" s="61">
        <v>-50.1</v>
      </c>
      <c r="AR22" s="61">
        <v>-50.1</v>
      </c>
      <c r="AS22" s="61">
        <v>-50.1</v>
      </c>
      <c r="AT22" s="93">
        <v>-53.1</v>
      </c>
      <c r="AU22" s="93">
        <v>-51.4</v>
      </c>
      <c r="AV22" s="93">
        <v>-51.4</v>
      </c>
      <c r="AW22" s="93">
        <v>-51.4</v>
      </c>
      <c r="AX22" s="93">
        <v>-51.4</v>
      </c>
      <c r="AY22" s="93">
        <v>-84.2</v>
      </c>
      <c r="AZ22" s="93">
        <v>-84.2</v>
      </c>
      <c r="BA22" s="93">
        <v>-84.1</v>
      </c>
      <c r="BB22" s="93">
        <v>-84.1</v>
      </c>
      <c r="BC22" s="93">
        <v>-84.1</v>
      </c>
      <c r="BD22" s="93">
        <v>-84.3</v>
      </c>
      <c r="BE22" s="93">
        <v>-84.3</v>
      </c>
      <c r="BF22" s="93">
        <v>-84.3</v>
      </c>
      <c r="BG22" s="93">
        <v>-89</v>
      </c>
      <c r="BH22" s="93">
        <v>-89</v>
      </c>
      <c r="BI22" s="93">
        <v>-89</v>
      </c>
      <c r="BJ22" s="93">
        <v>-89</v>
      </c>
      <c r="BK22" s="94">
        <v>-95.2</v>
      </c>
      <c r="BL22" s="94">
        <v>-95.2</v>
      </c>
      <c r="BM22" s="94">
        <v>-95.2</v>
      </c>
      <c r="BN22" s="94">
        <v>-95.2</v>
      </c>
      <c r="BO22" s="94">
        <v>-96.2</v>
      </c>
      <c r="BP22" s="94">
        <v>-96.2</v>
      </c>
      <c r="BQ22" s="94">
        <v>-96.2</v>
      </c>
      <c r="BR22" s="94">
        <v>-96.2</v>
      </c>
      <c r="BS22" s="94">
        <v>-97.2</v>
      </c>
      <c r="BT22" s="94">
        <v>-97.2</v>
      </c>
      <c r="BU22" s="94">
        <v>-97.2</v>
      </c>
      <c r="BV22" s="94">
        <v>-97.2</v>
      </c>
      <c r="BW22" s="94">
        <v>-92.3</v>
      </c>
      <c r="BX22" s="94">
        <v>-97.4</v>
      </c>
      <c r="BY22" s="94">
        <v>-99.5</v>
      </c>
      <c r="BZ22" s="94">
        <v>-104.9</v>
      </c>
      <c r="CA22" s="94">
        <v>-82.6</v>
      </c>
      <c r="CB22" s="94">
        <v>-87.1</v>
      </c>
      <c r="CC22" s="95">
        <v>-89</v>
      </c>
      <c r="CD22" s="61">
        <v>-93.6</v>
      </c>
      <c r="CE22" s="61">
        <v>-82.5</v>
      </c>
      <c r="CF22" s="61">
        <v>-87.1</v>
      </c>
      <c r="CG22" s="61">
        <v>-89</v>
      </c>
      <c r="CH22" s="61">
        <v>-93.4</v>
      </c>
      <c r="CI22" s="61">
        <v>-83.4</v>
      </c>
      <c r="CJ22" s="62">
        <v>-88.3</v>
      </c>
      <c r="CK22" s="64">
        <v>-97.5</v>
      </c>
      <c r="CL22" s="71">
        <v>-98.6</v>
      </c>
      <c r="CM22" s="71">
        <v>-96.9</v>
      </c>
      <c r="CN22" s="61">
        <f>-102.6</f>
        <v>-102.6</v>
      </c>
      <c r="CO22" s="61">
        <f>-113.3</f>
        <v>-113.3</v>
      </c>
      <c r="CP22" s="67">
        <f>-114.6</f>
        <v>-114.6</v>
      </c>
    </row>
    <row r="23" spans="2:94" ht="13.5">
      <c r="B23" s="13" t="s">
        <v>7</v>
      </c>
      <c r="C23" s="18">
        <v>82</v>
      </c>
      <c r="D23" s="18">
        <v>102.1</v>
      </c>
      <c r="E23" s="18">
        <v>98.7</v>
      </c>
      <c r="F23" s="18">
        <v>135.5</v>
      </c>
      <c r="G23" s="18">
        <v>95.3</v>
      </c>
      <c r="H23" s="18">
        <v>118.6</v>
      </c>
      <c r="I23" s="18">
        <v>114.8</v>
      </c>
      <c r="J23" s="18">
        <v>157.5</v>
      </c>
      <c r="K23" s="18">
        <v>112.2</v>
      </c>
      <c r="L23" s="18">
        <v>131.5</v>
      </c>
      <c r="M23" s="18">
        <v>135.8</v>
      </c>
      <c r="N23" s="18">
        <v>170.3</v>
      </c>
      <c r="O23" s="18">
        <v>123.7</v>
      </c>
      <c r="P23" s="18">
        <v>153.3</v>
      </c>
      <c r="Q23" s="18">
        <v>176.1</v>
      </c>
      <c r="R23" s="18">
        <v>162.6</v>
      </c>
      <c r="S23" s="18">
        <v>189.3</v>
      </c>
      <c r="T23" s="18">
        <v>211.1</v>
      </c>
      <c r="U23" s="18">
        <v>248</v>
      </c>
      <c r="V23" s="18">
        <v>298.1</v>
      </c>
      <c r="W23" s="18">
        <v>204.9</v>
      </c>
      <c r="X23" s="18">
        <v>225.4</v>
      </c>
      <c r="Y23" s="18">
        <v>271.5</v>
      </c>
      <c r="Z23" s="18">
        <v>322.6</v>
      </c>
      <c r="AA23" s="18">
        <v>382.8</v>
      </c>
      <c r="AB23" s="18">
        <v>477.2</v>
      </c>
      <c r="AC23" s="18">
        <v>547.3</v>
      </c>
      <c r="AD23" s="18">
        <v>462.9</v>
      </c>
      <c r="AE23" s="18">
        <v>581.8</v>
      </c>
      <c r="AF23" s="18">
        <v>668.5</v>
      </c>
      <c r="AG23" s="18">
        <v>718.8</v>
      </c>
      <c r="AH23" s="18">
        <v>719.5</v>
      </c>
      <c r="AI23" s="18">
        <v>596.1</v>
      </c>
      <c r="AJ23" s="18">
        <v>638.9</v>
      </c>
      <c r="AK23" s="18">
        <v>679</v>
      </c>
      <c r="AL23" s="18">
        <v>896</v>
      </c>
      <c r="AM23" s="18">
        <v>664.2</v>
      </c>
      <c r="AN23" s="18">
        <v>658.1</v>
      </c>
      <c r="AO23" s="18">
        <v>828</v>
      </c>
      <c r="AP23" s="18">
        <v>726.2</v>
      </c>
      <c r="AQ23" s="18">
        <v>670.2</v>
      </c>
      <c r="AR23" s="18">
        <v>698.1</v>
      </c>
      <c r="AS23" s="18">
        <v>867</v>
      </c>
      <c r="AT23" s="19">
        <v>820.6</v>
      </c>
      <c r="AU23" s="18">
        <v>802.4</v>
      </c>
      <c r="AV23" s="19">
        <v>756</v>
      </c>
      <c r="AW23" s="19">
        <v>916.2</v>
      </c>
      <c r="AX23" s="19">
        <v>917.4</v>
      </c>
      <c r="AY23" s="19">
        <v>826.4</v>
      </c>
      <c r="AZ23" s="19">
        <v>935.6</v>
      </c>
      <c r="BA23" s="19">
        <v>1015.4</v>
      </c>
      <c r="BB23" s="19">
        <v>1100.6</v>
      </c>
      <c r="BC23" s="19">
        <v>902.3</v>
      </c>
      <c r="BD23" s="19">
        <v>1149.1</v>
      </c>
      <c r="BE23" s="19">
        <v>1168.9</v>
      </c>
      <c r="BF23" s="19">
        <v>1192.7</v>
      </c>
      <c r="BG23" s="19">
        <v>942.7</v>
      </c>
      <c r="BH23" s="19">
        <v>1080.6</v>
      </c>
      <c r="BI23" s="19">
        <v>1130.7</v>
      </c>
      <c r="BJ23" s="19">
        <v>1705</v>
      </c>
      <c r="BK23" s="20">
        <v>1111</v>
      </c>
      <c r="BL23" s="20">
        <v>1209.7</v>
      </c>
      <c r="BM23" s="20">
        <v>1263.2</v>
      </c>
      <c r="BN23" s="20">
        <v>1337.5</v>
      </c>
      <c r="BO23" s="20">
        <v>1129.8</v>
      </c>
      <c r="BP23" s="20">
        <v>1230.3</v>
      </c>
      <c r="BQ23" s="20">
        <v>1284.4</v>
      </c>
      <c r="BR23" s="20">
        <v>1359.9</v>
      </c>
      <c r="BS23" s="20">
        <v>1120.8</v>
      </c>
      <c r="BT23" s="20">
        <v>1575.6</v>
      </c>
      <c r="BU23" s="20">
        <v>1701.7</v>
      </c>
      <c r="BV23" s="20">
        <v>1800.2</v>
      </c>
      <c r="BW23" s="32">
        <v>1612.7</v>
      </c>
      <c r="BX23" s="32">
        <v>1825.5</v>
      </c>
      <c r="BY23" s="32">
        <v>1884.1</v>
      </c>
      <c r="BZ23" s="32">
        <v>2040.2</v>
      </c>
      <c r="CA23" s="32">
        <v>1808</v>
      </c>
      <c r="CB23" s="32">
        <v>1740.2</v>
      </c>
      <c r="CC23" s="33">
        <v>1698</v>
      </c>
      <c r="CD23" s="34">
        <v>1602.2</v>
      </c>
      <c r="CE23" s="34">
        <v>1731</v>
      </c>
      <c r="CF23" s="34">
        <v>1924</v>
      </c>
      <c r="CG23" s="34">
        <v>1982.4</v>
      </c>
      <c r="CH23" s="34">
        <v>1942.2</v>
      </c>
      <c r="CI23" s="34">
        <v>2230.1</v>
      </c>
      <c r="CJ23" s="51">
        <v>2493.3</v>
      </c>
      <c r="CK23" s="58">
        <v>2746.6</v>
      </c>
      <c r="CL23" s="70">
        <v>2503.1</v>
      </c>
      <c r="CM23" s="70">
        <v>2882</v>
      </c>
      <c r="CN23" s="34">
        <f>2738</f>
        <v>2738</v>
      </c>
      <c r="CO23" s="34">
        <f>2947.4</f>
        <v>2947.4</v>
      </c>
      <c r="CP23" s="66">
        <f>2624.3</f>
        <v>2624.3</v>
      </c>
    </row>
    <row r="24" spans="2:94" ht="14.25" thickBot="1">
      <c r="B24" s="9" t="s">
        <v>8</v>
      </c>
      <c r="C24" s="22">
        <v>1087.1</v>
      </c>
      <c r="D24" s="22">
        <v>1306.9</v>
      </c>
      <c r="E24" s="22">
        <v>1516.4000000000003</v>
      </c>
      <c r="F24" s="22">
        <v>1405.2000000000003</v>
      </c>
      <c r="G24" s="22">
        <v>1238.9000000000003</v>
      </c>
      <c r="H24" s="22">
        <v>1386.5</v>
      </c>
      <c r="I24" s="22">
        <v>1742.3999999999999</v>
      </c>
      <c r="J24" s="22">
        <v>1694.7</v>
      </c>
      <c r="K24" s="22">
        <v>1453.6000000000001</v>
      </c>
      <c r="L24" s="22">
        <v>1741.6999999999998</v>
      </c>
      <c r="M24" s="22">
        <v>2030.1</v>
      </c>
      <c r="N24" s="22">
        <v>1921.0999999999997</v>
      </c>
      <c r="O24" s="22">
        <v>1682.3</v>
      </c>
      <c r="P24" s="22">
        <v>2093.4</v>
      </c>
      <c r="Q24" s="22">
        <v>2352.2999999999997</v>
      </c>
      <c r="R24" s="22">
        <v>2402.2</v>
      </c>
      <c r="S24" s="22">
        <v>2371.2000000000007</v>
      </c>
      <c r="T24" s="22">
        <v>2846.4</v>
      </c>
      <c r="U24" s="22">
        <v>3707.6</v>
      </c>
      <c r="V24" s="22">
        <v>3597.3000000000006</v>
      </c>
      <c r="W24" s="22">
        <v>3468.2000000000003</v>
      </c>
      <c r="X24" s="22">
        <v>4132.8</v>
      </c>
      <c r="Y24" s="22">
        <v>5790.1</v>
      </c>
      <c r="Z24" s="22">
        <v>5355.1</v>
      </c>
      <c r="AA24" s="22">
        <v>5801.5</v>
      </c>
      <c r="AB24" s="22">
        <v>6795.000000000001</v>
      </c>
      <c r="AC24" s="22">
        <v>7590.200000000001</v>
      </c>
      <c r="AD24" s="22">
        <v>8173.799999999999</v>
      </c>
      <c r="AE24" s="22">
        <v>9035.3</v>
      </c>
      <c r="AF24" s="22">
        <v>10356.799999999997</v>
      </c>
      <c r="AG24" s="22">
        <v>11011.199999999997</v>
      </c>
      <c r="AH24" s="22">
        <v>9733.9</v>
      </c>
      <c r="AI24" s="22">
        <v>6964.799999999998</v>
      </c>
      <c r="AJ24" s="22">
        <v>8431.6</v>
      </c>
      <c r="AK24" s="22">
        <v>9922.3</v>
      </c>
      <c r="AL24" s="22">
        <v>10282.799999999997</v>
      </c>
      <c r="AM24" s="22">
        <v>9629.500000000002</v>
      </c>
      <c r="AN24" s="22">
        <v>10771.800000000001</v>
      </c>
      <c r="AO24" s="22">
        <v>10672.2</v>
      </c>
      <c r="AP24" s="22">
        <v>11391.499999999998</v>
      </c>
      <c r="AQ24" s="22">
        <v>10751.800000000001</v>
      </c>
      <c r="AR24" s="22">
        <v>12326.099999999999</v>
      </c>
      <c r="AS24" s="22">
        <v>12721.1</v>
      </c>
      <c r="AT24" s="22">
        <v>16283.000000000004</v>
      </c>
      <c r="AU24" s="22">
        <v>12964.599999999999</v>
      </c>
      <c r="AV24" s="22">
        <v>13090.299999999997</v>
      </c>
      <c r="AW24" s="22">
        <v>14235.100000000002</v>
      </c>
      <c r="AX24" s="22">
        <v>14453.7</v>
      </c>
      <c r="AY24" s="22">
        <v>12917.5</v>
      </c>
      <c r="AZ24" s="22">
        <v>13919.199999999999</v>
      </c>
      <c r="BA24" s="22">
        <v>15465.999999999998</v>
      </c>
      <c r="BB24" s="22">
        <v>15879.299999999997</v>
      </c>
      <c r="BC24" s="22">
        <v>13117.1</v>
      </c>
      <c r="BD24" s="22">
        <v>15292.100000000004</v>
      </c>
      <c r="BE24" s="22">
        <v>15870.900000000001</v>
      </c>
      <c r="BF24" s="22">
        <v>14734.000000000002</v>
      </c>
      <c r="BG24" s="22">
        <v>11538.699999999999</v>
      </c>
      <c r="BH24" s="22">
        <v>14192.2</v>
      </c>
      <c r="BI24" s="22">
        <v>14118.100000000002</v>
      </c>
      <c r="BJ24" s="22">
        <v>14531</v>
      </c>
      <c r="BK24" s="22">
        <v>12816.999999999998</v>
      </c>
      <c r="BL24" s="22">
        <v>15186.8</v>
      </c>
      <c r="BM24" s="22">
        <v>15764.199999999999</v>
      </c>
      <c r="BN24" s="22">
        <v>16657.199999999997</v>
      </c>
      <c r="BO24" s="22">
        <v>15475.499999999998</v>
      </c>
      <c r="BP24" s="22">
        <v>17422.6</v>
      </c>
      <c r="BQ24" s="22">
        <v>18037.5</v>
      </c>
      <c r="BR24" s="22">
        <v>19402.200000000004</v>
      </c>
      <c r="BS24" s="22">
        <v>17466.599999999995</v>
      </c>
      <c r="BT24" s="22">
        <v>19417.599999999995</v>
      </c>
      <c r="BU24" s="22">
        <v>20265.400000000005</v>
      </c>
      <c r="BV24" s="22">
        <v>22942.399999999998</v>
      </c>
      <c r="BW24" s="22">
        <v>18195.100000000006</v>
      </c>
      <c r="BX24" s="22">
        <v>20214</v>
      </c>
      <c r="BY24" s="22">
        <v>20170.4</v>
      </c>
      <c r="BZ24" s="22">
        <v>23316.699999999997</v>
      </c>
      <c r="CA24" s="22">
        <v>18043.6</v>
      </c>
      <c r="CB24" s="22">
        <v>16813.199999999997</v>
      </c>
      <c r="CC24" s="22">
        <v>18103.1</v>
      </c>
      <c r="CD24" s="22">
        <v>19618.2</v>
      </c>
      <c r="CE24" s="22">
        <v>19393.4</v>
      </c>
      <c r="CF24" s="22">
        <v>21820.5</v>
      </c>
      <c r="CG24" s="22">
        <v>23571</v>
      </c>
      <c r="CH24" s="22">
        <v>28418.3</v>
      </c>
      <c r="CI24" s="22">
        <v>29881.499999999993</v>
      </c>
      <c r="CJ24" s="22">
        <v>33441.6</v>
      </c>
      <c r="CK24" s="22">
        <v>35212.299999999996</v>
      </c>
      <c r="CL24" s="22">
        <v>35437.3</v>
      </c>
      <c r="CM24" s="72">
        <v>30360.3</v>
      </c>
      <c r="CN24" s="72">
        <v>30052.7</v>
      </c>
      <c r="CO24" s="72">
        <v>31076.4</v>
      </c>
      <c r="CP24" s="72">
        <v>31516.100000000002</v>
      </c>
    </row>
    <row r="25" spans="2:82" ht="14.25"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2:82" ht="16.5" customHeight="1"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  <c r="AR26" s="24"/>
      <c r="AS26" s="24"/>
      <c r="AT26" s="24"/>
      <c r="AU26" s="24"/>
      <c r="AV26" s="24"/>
      <c r="AW26" s="10"/>
      <c r="AX26" s="10"/>
      <c r="AY26" s="25"/>
      <c r="AZ26" s="25"/>
      <c r="BA26" s="25"/>
      <c r="BB26" s="25"/>
      <c r="BC26" s="25"/>
      <c r="BD26" s="25"/>
      <c r="BE26" s="25"/>
      <c r="BF26" s="10"/>
      <c r="BG26" s="10"/>
      <c r="BH26" s="10"/>
      <c r="BI26" s="10"/>
      <c r="BJ26" s="10"/>
      <c r="BK26" s="10"/>
      <c r="BL26" s="10"/>
      <c r="BM26" s="10"/>
      <c r="BN26" s="10"/>
      <c r="BO26" s="4"/>
      <c r="BP26" s="10"/>
      <c r="BQ26" s="10"/>
      <c r="BR26" s="10"/>
      <c r="BS26" s="10"/>
      <c r="BT26" s="10"/>
      <c r="BU26" s="10"/>
      <c r="BV26" s="10"/>
      <c r="BW26" s="4"/>
      <c r="BX26" s="4"/>
      <c r="BY26" s="4"/>
      <c r="BZ26" s="4"/>
      <c r="CA26" s="7"/>
      <c r="CB26" s="7"/>
      <c r="CC26" s="7"/>
      <c r="CD26" s="7"/>
    </row>
    <row r="27" spans="2:82" ht="16.5" customHeight="1"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4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4"/>
      <c r="BX27" s="7"/>
      <c r="BY27" s="7"/>
      <c r="BZ27" s="15"/>
      <c r="CA27" s="15"/>
      <c r="CB27" s="15"/>
      <c r="CC27" s="15"/>
      <c r="CD27" s="15"/>
    </row>
    <row r="28" spans="2:82" ht="16.5" customHeight="1"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4"/>
      <c r="AR28" s="4"/>
      <c r="AS28" s="4"/>
      <c r="AT28" s="4"/>
      <c r="AU28" s="4"/>
      <c r="AV28" s="4"/>
      <c r="AW28" s="10"/>
      <c r="AX28" s="10"/>
      <c r="AY28" s="4"/>
      <c r="AZ28" s="4"/>
      <c r="BA28" s="4"/>
      <c r="BB28" s="4"/>
      <c r="BC28" s="4"/>
      <c r="BD28" s="4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7"/>
      <c r="BX28" s="7"/>
      <c r="BY28" s="7"/>
      <c r="BZ28" s="7"/>
      <c r="CA28" s="7"/>
      <c r="CB28" s="7"/>
      <c r="CC28" s="7"/>
      <c r="CD28" s="7"/>
    </row>
    <row r="29" spans="2:82" ht="16.5" customHeight="1"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7"/>
      <c r="BX29" s="7"/>
      <c r="BY29" s="7"/>
      <c r="BZ29" s="7"/>
      <c r="CA29" s="7"/>
      <c r="CB29" s="7"/>
      <c r="CC29" s="7"/>
      <c r="CD29" s="7"/>
    </row>
    <row r="30" spans="2:82" ht="16.5" customHeight="1"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7"/>
      <c r="BX30" s="7"/>
      <c r="BY30" s="7"/>
      <c r="BZ30" s="7"/>
      <c r="CA30" s="7"/>
      <c r="CB30" s="7"/>
      <c r="CC30" s="7"/>
      <c r="CD30" s="7"/>
    </row>
    <row r="31" spans="2:82" ht="16.5" customHeight="1"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7"/>
      <c r="BX31" s="7"/>
      <c r="BY31" s="7"/>
      <c r="BZ31" s="7"/>
      <c r="CA31" s="7"/>
      <c r="CB31" s="7"/>
      <c r="CC31" s="7"/>
      <c r="CD31" s="7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26">
    <mergeCell ref="B3:CP3"/>
    <mergeCell ref="B2:CP2"/>
    <mergeCell ref="CI5:CL5"/>
    <mergeCell ref="AU5:AX5"/>
    <mergeCell ref="BC5:BF5"/>
    <mergeCell ref="K5:N5"/>
    <mergeCell ref="BG5:BJ5"/>
    <mergeCell ref="BO5:BR5"/>
    <mergeCell ref="BS5:BV5"/>
    <mergeCell ref="AI5:AL5"/>
    <mergeCell ref="B5:B6"/>
    <mergeCell ref="BW5:BZ5"/>
    <mergeCell ref="CA5:CD5"/>
    <mergeCell ref="CE5:CH5"/>
    <mergeCell ref="AM5:AP5"/>
    <mergeCell ref="AQ5:AT5"/>
    <mergeCell ref="G5:J5"/>
    <mergeCell ref="C5:F5"/>
    <mergeCell ref="AE5:AH5"/>
    <mergeCell ref="AA5:AD5"/>
    <mergeCell ref="W5:Z5"/>
    <mergeCell ref="S5:V5"/>
    <mergeCell ref="O5:R5"/>
    <mergeCell ref="BK5:BN5"/>
    <mergeCell ref="CM5:CP5"/>
    <mergeCell ref="AY5:BB5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W31"/>
  <sheetViews>
    <sheetView showGridLines="0" zoomScalePageLayoutView="0" workbookViewId="0" topLeftCell="A1">
      <selection activeCell="A1" sqref="A1"/>
    </sheetView>
  </sheetViews>
  <sheetFormatPr defaultColWidth="12.7109375" defaultRowHeight="5.25" customHeight="1"/>
  <cols>
    <col min="1" max="1" width="5.7109375" style="1" customWidth="1"/>
    <col min="2" max="2" width="50.421875" style="1" customWidth="1"/>
    <col min="3" max="46" width="8.7109375" style="1" customWidth="1"/>
    <col min="47" max="49" width="8.7109375" style="5" customWidth="1"/>
    <col min="50" max="50" width="8.140625" style="5" customWidth="1"/>
    <col min="51" max="55" width="8.7109375" style="5" customWidth="1"/>
    <col min="56" max="57" width="8.7109375" style="1" customWidth="1"/>
    <col min="58" max="58" width="8.421875" style="1" customWidth="1"/>
    <col min="59" max="71" width="8.7109375" style="1" customWidth="1"/>
    <col min="72" max="72" width="7.8515625" style="1" customWidth="1"/>
    <col min="73" max="94" width="8.7109375" style="1" customWidth="1"/>
    <col min="95" max="95" width="9.28125" style="1" customWidth="1"/>
    <col min="96" max="96" width="10.28125" style="1" customWidth="1"/>
    <col min="97" max="97" width="10.7109375" style="1" customWidth="1"/>
    <col min="98" max="98" width="9.421875" style="1" customWidth="1"/>
    <col min="99" max="99" width="8.8515625" style="1" customWidth="1"/>
    <col min="100" max="100" width="9.57421875" style="1" customWidth="1"/>
    <col min="101" max="16384" width="12.7109375" style="1" customWidth="1"/>
  </cols>
  <sheetData>
    <row r="1" ht="13.5"/>
    <row r="2" spans="2:94" ht="13.5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</row>
    <row r="3" spans="2:94" ht="15" customHeight="1">
      <c r="B3" s="116" t="s">
        <v>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</row>
    <row r="4" spans="2:100" ht="14.25" thickBot="1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CQ4" s="26"/>
      <c r="CR4" s="26"/>
      <c r="CS4" s="26"/>
      <c r="CT4" s="122"/>
      <c r="CU4" s="122"/>
      <c r="CV4" s="122"/>
    </row>
    <row r="5" spans="2:100" s="3" customFormat="1" ht="14.25" customHeight="1">
      <c r="B5" s="124"/>
      <c r="C5" s="121">
        <v>2001</v>
      </c>
      <c r="D5" s="121"/>
      <c r="E5" s="121"/>
      <c r="F5" s="121"/>
      <c r="G5" s="121">
        <v>2002</v>
      </c>
      <c r="H5" s="121"/>
      <c r="I5" s="121"/>
      <c r="J5" s="121"/>
      <c r="K5" s="121">
        <v>2003</v>
      </c>
      <c r="L5" s="121"/>
      <c r="M5" s="121"/>
      <c r="N5" s="121"/>
      <c r="O5" s="121">
        <v>2004</v>
      </c>
      <c r="P5" s="121"/>
      <c r="Q5" s="121"/>
      <c r="R5" s="121"/>
      <c r="S5" s="121">
        <v>2005</v>
      </c>
      <c r="T5" s="121"/>
      <c r="U5" s="121"/>
      <c r="V5" s="121"/>
      <c r="W5" s="121">
        <v>2006</v>
      </c>
      <c r="X5" s="121"/>
      <c r="Y5" s="121"/>
      <c r="Z5" s="121"/>
      <c r="AA5" s="121">
        <v>2007</v>
      </c>
      <c r="AB5" s="121"/>
      <c r="AC5" s="121"/>
      <c r="AD5" s="121"/>
      <c r="AE5" s="121">
        <v>2008</v>
      </c>
      <c r="AF5" s="121"/>
      <c r="AG5" s="121"/>
      <c r="AH5" s="121"/>
      <c r="AI5" s="121">
        <v>2009</v>
      </c>
      <c r="AJ5" s="121"/>
      <c r="AK5" s="121"/>
      <c r="AL5" s="121"/>
      <c r="AM5" s="121">
        <v>2010</v>
      </c>
      <c r="AN5" s="121"/>
      <c r="AO5" s="121"/>
      <c r="AP5" s="121"/>
      <c r="AQ5" s="121">
        <v>2011</v>
      </c>
      <c r="AR5" s="121"/>
      <c r="AS5" s="121"/>
      <c r="AT5" s="121"/>
      <c r="AU5" s="121">
        <v>2012</v>
      </c>
      <c r="AV5" s="121"/>
      <c r="AW5" s="121"/>
      <c r="AX5" s="121"/>
      <c r="AY5" s="121">
        <v>2013</v>
      </c>
      <c r="AZ5" s="121"/>
      <c r="BA5" s="121"/>
      <c r="BB5" s="121"/>
      <c r="BC5" s="121">
        <v>2014</v>
      </c>
      <c r="BD5" s="121"/>
      <c r="BE5" s="121"/>
      <c r="BF5" s="121"/>
      <c r="BG5" s="121">
        <v>2015</v>
      </c>
      <c r="BH5" s="121"/>
      <c r="BI5" s="121"/>
      <c r="BJ5" s="121"/>
      <c r="BK5" s="121">
        <v>2016</v>
      </c>
      <c r="BL5" s="121"/>
      <c r="BM5" s="121"/>
      <c r="BN5" s="121"/>
      <c r="BO5" s="121">
        <v>2017</v>
      </c>
      <c r="BP5" s="121"/>
      <c r="BQ5" s="121"/>
      <c r="BR5" s="121"/>
      <c r="BS5" s="121">
        <v>2018</v>
      </c>
      <c r="BT5" s="121"/>
      <c r="BU5" s="121"/>
      <c r="BV5" s="121"/>
      <c r="BW5" s="119">
        <v>2019</v>
      </c>
      <c r="BX5" s="119"/>
      <c r="BY5" s="119"/>
      <c r="BZ5" s="119"/>
      <c r="CA5" s="119">
        <v>2020</v>
      </c>
      <c r="CB5" s="119"/>
      <c r="CC5" s="119"/>
      <c r="CD5" s="119"/>
      <c r="CE5" s="119">
        <v>2021</v>
      </c>
      <c r="CF5" s="119"/>
      <c r="CG5" s="119"/>
      <c r="CH5" s="119"/>
      <c r="CI5" s="119">
        <v>2022</v>
      </c>
      <c r="CJ5" s="119"/>
      <c r="CK5" s="120"/>
      <c r="CL5" s="119"/>
      <c r="CM5" s="117">
        <v>2023</v>
      </c>
      <c r="CN5" s="117"/>
      <c r="CO5" s="117"/>
      <c r="CP5" s="118"/>
      <c r="CQ5" s="81"/>
      <c r="CR5" s="81"/>
      <c r="CS5" s="81"/>
      <c r="CT5" s="81"/>
      <c r="CU5" s="81"/>
      <c r="CV5" s="81"/>
    </row>
    <row r="6" spans="2:100" s="3" customFormat="1" ht="21.75" customHeight="1" thickBot="1">
      <c r="B6" s="125"/>
      <c r="C6" s="11" t="s">
        <v>2</v>
      </c>
      <c r="D6" s="11" t="s">
        <v>3</v>
      </c>
      <c r="E6" s="11" t="s">
        <v>4</v>
      </c>
      <c r="F6" s="11" t="s">
        <v>5</v>
      </c>
      <c r="G6" s="11" t="s">
        <v>2</v>
      </c>
      <c r="H6" s="11" t="s">
        <v>3</v>
      </c>
      <c r="I6" s="11" t="s">
        <v>4</v>
      </c>
      <c r="J6" s="11" t="s">
        <v>5</v>
      </c>
      <c r="K6" s="11" t="s">
        <v>2</v>
      </c>
      <c r="L6" s="11" t="s">
        <v>3</v>
      </c>
      <c r="M6" s="11" t="s">
        <v>4</v>
      </c>
      <c r="N6" s="11" t="s">
        <v>5</v>
      </c>
      <c r="O6" s="11" t="s">
        <v>2</v>
      </c>
      <c r="P6" s="11" t="s">
        <v>3</v>
      </c>
      <c r="Q6" s="11" t="s">
        <v>4</v>
      </c>
      <c r="R6" s="11" t="s">
        <v>5</v>
      </c>
      <c r="S6" s="11" t="s">
        <v>2</v>
      </c>
      <c r="T6" s="11" t="s">
        <v>3</v>
      </c>
      <c r="U6" s="11" t="s">
        <v>4</v>
      </c>
      <c r="V6" s="11" t="s">
        <v>5</v>
      </c>
      <c r="W6" s="11" t="s">
        <v>2</v>
      </c>
      <c r="X6" s="11" t="s">
        <v>3</v>
      </c>
      <c r="Y6" s="11" t="s">
        <v>4</v>
      </c>
      <c r="Z6" s="11" t="s">
        <v>5</v>
      </c>
      <c r="AA6" s="11" t="s">
        <v>2</v>
      </c>
      <c r="AB6" s="11" t="s">
        <v>3</v>
      </c>
      <c r="AC6" s="11" t="s">
        <v>4</v>
      </c>
      <c r="AD6" s="11" t="s">
        <v>5</v>
      </c>
      <c r="AE6" s="11" t="s">
        <v>2</v>
      </c>
      <c r="AF6" s="11" t="s">
        <v>3</v>
      </c>
      <c r="AG6" s="11" t="s">
        <v>4</v>
      </c>
      <c r="AH6" s="11" t="s">
        <v>5</v>
      </c>
      <c r="AI6" s="11" t="s">
        <v>2</v>
      </c>
      <c r="AJ6" s="11" t="s">
        <v>3</v>
      </c>
      <c r="AK6" s="11" t="s">
        <v>4</v>
      </c>
      <c r="AL6" s="11" t="s">
        <v>5</v>
      </c>
      <c r="AM6" s="11" t="s">
        <v>2</v>
      </c>
      <c r="AN6" s="11" t="s">
        <v>3</v>
      </c>
      <c r="AO6" s="11" t="s">
        <v>4</v>
      </c>
      <c r="AP6" s="11" t="s">
        <v>5</v>
      </c>
      <c r="AQ6" s="11" t="s">
        <v>2</v>
      </c>
      <c r="AR6" s="11" t="s">
        <v>3</v>
      </c>
      <c r="AS6" s="11" t="s">
        <v>4</v>
      </c>
      <c r="AT6" s="11" t="s">
        <v>5</v>
      </c>
      <c r="AU6" s="11" t="s">
        <v>2</v>
      </c>
      <c r="AV6" s="11" t="s">
        <v>3</v>
      </c>
      <c r="AW6" s="11" t="s">
        <v>4</v>
      </c>
      <c r="AX6" s="11" t="s">
        <v>5</v>
      </c>
      <c r="AY6" s="11" t="s">
        <v>2</v>
      </c>
      <c r="AZ6" s="11" t="s">
        <v>3</v>
      </c>
      <c r="BA6" s="11" t="s">
        <v>4</v>
      </c>
      <c r="BB6" s="11" t="s">
        <v>5</v>
      </c>
      <c r="BC6" s="11" t="s">
        <v>2</v>
      </c>
      <c r="BD6" s="11" t="s">
        <v>3</v>
      </c>
      <c r="BE6" s="11" t="s">
        <v>4</v>
      </c>
      <c r="BF6" s="11" t="s">
        <v>5</v>
      </c>
      <c r="BG6" s="11" t="s">
        <v>2</v>
      </c>
      <c r="BH6" s="11" t="s">
        <v>3</v>
      </c>
      <c r="BI6" s="11" t="s">
        <v>4</v>
      </c>
      <c r="BJ6" s="11" t="s">
        <v>5</v>
      </c>
      <c r="BK6" s="11" t="s">
        <v>2</v>
      </c>
      <c r="BL6" s="11" t="s">
        <v>3</v>
      </c>
      <c r="BM6" s="11" t="s">
        <v>4</v>
      </c>
      <c r="BN6" s="11" t="s">
        <v>5</v>
      </c>
      <c r="BO6" s="11" t="s">
        <v>2</v>
      </c>
      <c r="BP6" s="11" t="s">
        <v>3</v>
      </c>
      <c r="BQ6" s="11" t="s">
        <v>4</v>
      </c>
      <c r="BR6" s="11" t="s">
        <v>5</v>
      </c>
      <c r="BS6" s="11" t="s">
        <v>2</v>
      </c>
      <c r="BT6" s="11" t="s">
        <v>3</v>
      </c>
      <c r="BU6" s="11" t="s">
        <v>4</v>
      </c>
      <c r="BV6" s="11" t="s">
        <v>5</v>
      </c>
      <c r="BW6" s="11" t="s">
        <v>2</v>
      </c>
      <c r="BX6" s="11" t="s">
        <v>3</v>
      </c>
      <c r="BY6" s="11" t="s">
        <v>4</v>
      </c>
      <c r="BZ6" s="11" t="s">
        <v>5</v>
      </c>
      <c r="CA6" s="11" t="s">
        <v>2</v>
      </c>
      <c r="CB6" s="11" t="s">
        <v>3</v>
      </c>
      <c r="CC6" s="11" t="s">
        <v>4</v>
      </c>
      <c r="CD6" s="11" t="s">
        <v>5</v>
      </c>
      <c r="CE6" s="11" t="s">
        <v>2</v>
      </c>
      <c r="CF6" s="11" t="s">
        <v>3</v>
      </c>
      <c r="CG6" s="11" t="s">
        <v>4</v>
      </c>
      <c r="CH6" s="11" t="s">
        <v>5</v>
      </c>
      <c r="CI6" s="11" t="s">
        <v>2</v>
      </c>
      <c r="CJ6" s="11" t="s">
        <v>3</v>
      </c>
      <c r="CK6" s="59" t="s">
        <v>4</v>
      </c>
      <c r="CL6" s="73" t="s">
        <v>5</v>
      </c>
      <c r="CM6" s="89" t="s">
        <v>2</v>
      </c>
      <c r="CN6" s="11" t="s">
        <v>3</v>
      </c>
      <c r="CO6" s="11" t="s">
        <v>4</v>
      </c>
      <c r="CP6" s="84" t="s">
        <v>5</v>
      </c>
      <c r="CQ6" s="81"/>
      <c r="CR6" s="81"/>
      <c r="CS6" s="81"/>
      <c r="CT6" s="81"/>
      <c r="CU6" s="81"/>
      <c r="CV6" s="81"/>
    </row>
    <row r="7" spans="2:100" ht="13.5">
      <c r="B7" s="12" t="s">
        <v>10</v>
      </c>
      <c r="C7" s="39">
        <v>94.1</v>
      </c>
      <c r="D7" s="39">
        <v>218.8</v>
      </c>
      <c r="E7" s="39">
        <v>361.5</v>
      </c>
      <c r="F7" s="39">
        <v>171</v>
      </c>
      <c r="G7" s="39">
        <v>96.8</v>
      </c>
      <c r="H7" s="39">
        <v>228.8</v>
      </c>
      <c r="I7" s="39">
        <v>388.9</v>
      </c>
      <c r="J7" s="39">
        <v>185</v>
      </c>
      <c r="K7" s="39">
        <v>101.3</v>
      </c>
      <c r="L7" s="39">
        <v>239.6</v>
      </c>
      <c r="M7" s="39">
        <v>408.3</v>
      </c>
      <c r="N7" s="39">
        <v>200.8</v>
      </c>
      <c r="O7" s="39">
        <v>104.8</v>
      </c>
      <c r="P7" s="39">
        <v>251</v>
      </c>
      <c r="Q7" s="39">
        <v>429.4</v>
      </c>
      <c r="R7" s="39">
        <v>212.2</v>
      </c>
      <c r="S7" s="39">
        <v>111.5</v>
      </c>
      <c r="T7" s="39">
        <v>269.1</v>
      </c>
      <c r="U7" s="39">
        <v>462.1</v>
      </c>
      <c r="V7" s="39">
        <v>229.5</v>
      </c>
      <c r="W7" s="39">
        <v>112</v>
      </c>
      <c r="X7" s="39">
        <v>270.6</v>
      </c>
      <c r="Y7" s="39">
        <v>467.4</v>
      </c>
      <c r="Z7" s="39">
        <v>231.8</v>
      </c>
      <c r="AA7" s="39">
        <v>117.7</v>
      </c>
      <c r="AB7" s="39">
        <v>283.4</v>
      </c>
      <c r="AC7" s="39">
        <v>484</v>
      </c>
      <c r="AD7" s="39">
        <v>240</v>
      </c>
      <c r="AE7" s="39">
        <v>121.9</v>
      </c>
      <c r="AF7" s="39">
        <v>301.7</v>
      </c>
      <c r="AG7" s="39">
        <v>514.7</v>
      </c>
      <c r="AH7" s="39">
        <v>255.5</v>
      </c>
      <c r="AI7" s="39">
        <v>125.8</v>
      </c>
      <c r="AJ7" s="39">
        <v>311</v>
      </c>
      <c r="AK7" s="39">
        <v>532.7</v>
      </c>
      <c r="AL7" s="39">
        <v>266</v>
      </c>
      <c r="AM7" s="39">
        <v>127.6</v>
      </c>
      <c r="AN7" s="39">
        <v>305.2</v>
      </c>
      <c r="AO7" s="39">
        <v>506.8</v>
      </c>
      <c r="AP7" s="39">
        <v>268.8</v>
      </c>
      <c r="AQ7" s="39">
        <v>134.9</v>
      </c>
      <c r="AR7" s="39">
        <v>326.8</v>
      </c>
      <c r="AS7" s="39">
        <v>544.1</v>
      </c>
      <c r="AT7" s="39">
        <v>272.6</v>
      </c>
      <c r="AU7" s="39">
        <v>142.6</v>
      </c>
      <c r="AV7" s="39">
        <v>347.9</v>
      </c>
      <c r="AW7" s="39">
        <v>577.6</v>
      </c>
      <c r="AX7" s="39">
        <v>294.8</v>
      </c>
      <c r="AY7" s="39">
        <v>149</v>
      </c>
      <c r="AZ7" s="39">
        <v>365</v>
      </c>
      <c r="BA7" s="39">
        <v>606.1</v>
      </c>
      <c r="BB7" s="39">
        <v>309.4</v>
      </c>
      <c r="BC7" s="39">
        <v>146.4</v>
      </c>
      <c r="BD7" s="39">
        <v>361</v>
      </c>
      <c r="BE7" s="39">
        <v>583.7</v>
      </c>
      <c r="BF7" s="39">
        <v>301.4</v>
      </c>
      <c r="BG7" s="39">
        <v>151.6</v>
      </c>
      <c r="BH7" s="39">
        <v>391.7</v>
      </c>
      <c r="BI7" s="39">
        <v>620</v>
      </c>
      <c r="BJ7" s="39">
        <v>321</v>
      </c>
      <c r="BK7" s="39">
        <v>155.8</v>
      </c>
      <c r="BL7" s="39">
        <v>401.3</v>
      </c>
      <c r="BM7" s="39">
        <v>636</v>
      </c>
      <c r="BN7" s="39">
        <v>329.9</v>
      </c>
      <c r="BO7" s="39">
        <v>162.3</v>
      </c>
      <c r="BP7" s="39">
        <v>418.1</v>
      </c>
      <c r="BQ7" s="39">
        <v>662.2</v>
      </c>
      <c r="BR7" s="39">
        <v>344.4</v>
      </c>
      <c r="BS7" s="39">
        <v>169.1</v>
      </c>
      <c r="BT7" s="39">
        <v>436</v>
      </c>
      <c r="BU7" s="39">
        <v>692.6</v>
      </c>
      <c r="BV7" s="39">
        <v>362.2</v>
      </c>
      <c r="BW7" s="41">
        <v>175.3</v>
      </c>
      <c r="BX7" s="41">
        <v>509</v>
      </c>
      <c r="BY7" s="41">
        <v>705.7</v>
      </c>
      <c r="BZ7" s="41">
        <v>391.7</v>
      </c>
      <c r="CA7" s="41">
        <v>181.7</v>
      </c>
      <c r="CB7" s="41">
        <v>523.7</v>
      </c>
      <c r="CC7" s="42">
        <v>719.3</v>
      </c>
      <c r="CD7" s="41">
        <v>410.1</v>
      </c>
      <c r="CE7" s="41">
        <v>185.7</v>
      </c>
      <c r="CF7" s="41">
        <v>559.9</v>
      </c>
      <c r="CG7" s="43">
        <v>751.8</v>
      </c>
      <c r="CH7" s="17">
        <v>397.9</v>
      </c>
      <c r="CI7" s="41">
        <v>192</v>
      </c>
      <c r="CJ7" s="41">
        <v>553.6</v>
      </c>
      <c r="CK7" s="42">
        <v>796.7</v>
      </c>
      <c r="CL7" s="74">
        <v>417.4</v>
      </c>
      <c r="CM7" s="74">
        <v>198.6</v>
      </c>
      <c r="CN7" s="80">
        <v>572.6</v>
      </c>
      <c r="CO7" s="41">
        <v>817.9</v>
      </c>
      <c r="CP7" s="85">
        <v>429.8</v>
      </c>
      <c r="CQ7" s="82"/>
      <c r="CR7" s="82"/>
      <c r="CS7" s="82"/>
      <c r="CT7" s="82"/>
      <c r="CU7" s="26"/>
      <c r="CV7" s="26"/>
    </row>
    <row r="8" spans="2:100" ht="13.5">
      <c r="B8" s="13" t="s">
        <v>11</v>
      </c>
      <c r="C8" s="40">
        <v>6.3</v>
      </c>
      <c r="D8" s="40">
        <v>15</v>
      </c>
      <c r="E8" s="40">
        <v>24.8</v>
      </c>
      <c r="F8" s="40">
        <v>11.7</v>
      </c>
      <c r="G8" s="40">
        <v>6.5</v>
      </c>
      <c r="H8" s="40">
        <v>15.7</v>
      </c>
      <c r="I8" s="40">
        <v>26.6</v>
      </c>
      <c r="J8" s="40">
        <v>12.7</v>
      </c>
      <c r="K8" s="40">
        <v>6.8</v>
      </c>
      <c r="L8" s="40">
        <v>16.4</v>
      </c>
      <c r="M8" s="40">
        <v>28</v>
      </c>
      <c r="N8" s="40">
        <v>13.7</v>
      </c>
      <c r="O8" s="40">
        <v>7.1</v>
      </c>
      <c r="P8" s="40">
        <v>17.2</v>
      </c>
      <c r="Q8" s="40">
        <v>29.4</v>
      </c>
      <c r="R8" s="40">
        <v>14.5</v>
      </c>
      <c r="S8" s="40">
        <v>7.6</v>
      </c>
      <c r="T8" s="40">
        <v>18.4</v>
      </c>
      <c r="U8" s="40">
        <v>31.6</v>
      </c>
      <c r="V8" s="40">
        <v>15.7</v>
      </c>
      <c r="W8" s="40">
        <v>7.7</v>
      </c>
      <c r="X8" s="40">
        <v>18.5</v>
      </c>
      <c r="Y8" s="40">
        <v>31.8</v>
      </c>
      <c r="Z8" s="40">
        <v>16</v>
      </c>
      <c r="AA8" s="40">
        <v>8</v>
      </c>
      <c r="AB8" s="40">
        <v>19.4</v>
      </c>
      <c r="AC8" s="40">
        <v>33</v>
      </c>
      <c r="AD8" s="40">
        <v>16.5</v>
      </c>
      <c r="AE8" s="40">
        <v>8.3</v>
      </c>
      <c r="AF8" s="40">
        <v>20.7</v>
      </c>
      <c r="AG8" s="40">
        <v>35.1</v>
      </c>
      <c r="AH8" s="40">
        <v>17.6</v>
      </c>
      <c r="AI8" s="40">
        <v>8.7</v>
      </c>
      <c r="AJ8" s="40">
        <v>21</v>
      </c>
      <c r="AK8" s="40">
        <v>36.2</v>
      </c>
      <c r="AL8" s="40">
        <v>18.6</v>
      </c>
      <c r="AM8" s="40">
        <v>8.8</v>
      </c>
      <c r="AN8" s="40">
        <v>20.9</v>
      </c>
      <c r="AO8" s="40">
        <v>34.5</v>
      </c>
      <c r="AP8" s="40">
        <v>18.6</v>
      </c>
      <c r="AQ8" s="40">
        <v>9.2</v>
      </c>
      <c r="AR8" s="40">
        <v>22.3</v>
      </c>
      <c r="AS8" s="40">
        <v>37</v>
      </c>
      <c r="AT8" s="40">
        <v>18.9</v>
      </c>
      <c r="AU8" s="40">
        <v>9.7</v>
      </c>
      <c r="AV8" s="40">
        <v>23.8</v>
      </c>
      <c r="AW8" s="40">
        <v>39.3</v>
      </c>
      <c r="AX8" s="40">
        <v>20.4</v>
      </c>
      <c r="AY8" s="40">
        <v>10.1</v>
      </c>
      <c r="AZ8" s="40">
        <v>25</v>
      </c>
      <c r="BA8" s="40">
        <v>41.3</v>
      </c>
      <c r="BB8" s="40">
        <v>21.4</v>
      </c>
      <c r="BC8" s="40">
        <v>10</v>
      </c>
      <c r="BD8" s="40">
        <v>24.7</v>
      </c>
      <c r="BE8" s="40">
        <v>39.7</v>
      </c>
      <c r="BF8" s="40">
        <v>20.9</v>
      </c>
      <c r="BG8" s="40">
        <v>10.3</v>
      </c>
      <c r="BH8" s="40">
        <v>26.8</v>
      </c>
      <c r="BI8" s="40">
        <v>42.2</v>
      </c>
      <c r="BJ8" s="40">
        <v>22.2</v>
      </c>
      <c r="BK8" s="40">
        <v>10.6</v>
      </c>
      <c r="BL8" s="40">
        <v>27.4</v>
      </c>
      <c r="BM8" s="40">
        <v>43.3</v>
      </c>
      <c r="BN8" s="40">
        <v>22.8</v>
      </c>
      <c r="BO8" s="40">
        <v>11</v>
      </c>
      <c r="BP8" s="40">
        <v>28.6</v>
      </c>
      <c r="BQ8" s="40">
        <v>45.1</v>
      </c>
      <c r="BR8" s="40">
        <v>23.8</v>
      </c>
      <c r="BS8" s="40">
        <v>11.5</v>
      </c>
      <c r="BT8" s="40">
        <v>29.8</v>
      </c>
      <c r="BU8" s="40">
        <v>47.1</v>
      </c>
      <c r="BV8" s="40">
        <v>25.1</v>
      </c>
      <c r="BW8" s="44">
        <v>11.9</v>
      </c>
      <c r="BX8" s="44">
        <v>34.8</v>
      </c>
      <c r="BY8" s="44">
        <v>48</v>
      </c>
      <c r="BZ8" s="44">
        <v>27.1</v>
      </c>
      <c r="CA8" s="44">
        <v>12.3</v>
      </c>
      <c r="CB8" s="44">
        <v>35.5</v>
      </c>
      <c r="CC8" s="45">
        <v>48.3</v>
      </c>
      <c r="CD8" s="44">
        <v>27.6</v>
      </c>
      <c r="CE8" s="44">
        <v>12.6</v>
      </c>
      <c r="CF8" s="44">
        <v>37.9</v>
      </c>
      <c r="CG8" s="46">
        <v>50.5</v>
      </c>
      <c r="CH8" s="19">
        <v>26.8</v>
      </c>
      <c r="CI8" s="44">
        <v>13</v>
      </c>
      <c r="CJ8" s="44">
        <v>37.5</v>
      </c>
      <c r="CK8" s="45">
        <v>53.5</v>
      </c>
      <c r="CL8" s="75">
        <v>28.1</v>
      </c>
      <c r="CM8" s="75">
        <v>13.4</v>
      </c>
      <c r="CN8" s="44">
        <v>38.8</v>
      </c>
      <c r="CO8" s="44">
        <v>54.9</v>
      </c>
      <c r="CP8" s="86">
        <v>28.9</v>
      </c>
      <c r="CQ8" s="82"/>
      <c r="CR8" s="82"/>
      <c r="CS8" s="82"/>
      <c r="CT8" s="26"/>
      <c r="CU8" s="26"/>
      <c r="CV8" s="26"/>
    </row>
    <row r="9" spans="2:100" ht="13.5">
      <c r="B9" s="13" t="s">
        <v>12</v>
      </c>
      <c r="C9" s="40">
        <v>563.3</v>
      </c>
      <c r="D9" s="40">
        <v>603</v>
      </c>
      <c r="E9" s="40">
        <v>842</v>
      </c>
      <c r="F9" s="40">
        <v>789.1</v>
      </c>
      <c r="G9" s="40">
        <v>577.3</v>
      </c>
      <c r="H9" s="40">
        <v>624</v>
      </c>
      <c r="I9" s="40">
        <v>879.7</v>
      </c>
      <c r="J9" s="40">
        <v>832.4</v>
      </c>
      <c r="K9" s="40">
        <v>597.2</v>
      </c>
      <c r="L9" s="40">
        <v>654.2</v>
      </c>
      <c r="M9" s="40">
        <v>897.9</v>
      </c>
      <c r="N9" s="40">
        <v>877.7</v>
      </c>
      <c r="O9" s="40">
        <v>602.8</v>
      </c>
      <c r="P9" s="40">
        <v>666.9</v>
      </c>
      <c r="Q9" s="40">
        <v>922.5</v>
      </c>
      <c r="R9" s="40">
        <v>910.5</v>
      </c>
      <c r="S9" s="40">
        <v>956.4</v>
      </c>
      <c r="T9" s="40">
        <v>1114.9</v>
      </c>
      <c r="U9" s="40">
        <v>1595.7</v>
      </c>
      <c r="V9" s="40">
        <v>1616.9</v>
      </c>
      <c r="W9" s="40">
        <v>1701</v>
      </c>
      <c r="X9" s="40">
        <v>1883.8</v>
      </c>
      <c r="Y9" s="40">
        <v>2630.8</v>
      </c>
      <c r="Z9" s="40">
        <v>2555.7</v>
      </c>
      <c r="AA9" s="40">
        <v>2477.1</v>
      </c>
      <c r="AB9" s="40">
        <v>2603.9</v>
      </c>
      <c r="AC9" s="40">
        <v>3608.4</v>
      </c>
      <c r="AD9" s="40">
        <v>3458.9</v>
      </c>
      <c r="AE9" s="40">
        <v>2611.1</v>
      </c>
      <c r="AF9" s="40">
        <v>2750</v>
      </c>
      <c r="AG9" s="40">
        <v>3879.2</v>
      </c>
      <c r="AH9" s="40">
        <v>3721.9</v>
      </c>
      <c r="AI9" s="40">
        <v>2869</v>
      </c>
      <c r="AJ9" s="40">
        <v>3051.9</v>
      </c>
      <c r="AK9" s="40">
        <v>4324.6</v>
      </c>
      <c r="AL9" s="40">
        <v>4738.8</v>
      </c>
      <c r="AM9" s="40">
        <v>2934.4</v>
      </c>
      <c r="AN9" s="40">
        <v>3080.9</v>
      </c>
      <c r="AO9" s="40">
        <v>4375.6</v>
      </c>
      <c r="AP9" s="40">
        <v>4803.2</v>
      </c>
      <c r="AQ9" s="40">
        <v>2668.6</v>
      </c>
      <c r="AR9" s="40">
        <v>2840</v>
      </c>
      <c r="AS9" s="40">
        <v>3995.4</v>
      </c>
      <c r="AT9" s="40">
        <v>4140.3</v>
      </c>
      <c r="AU9" s="40">
        <v>2491.7</v>
      </c>
      <c r="AV9" s="40">
        <v>2668.1</v>
      </c>
      <c r="AW9" s="40">
        <v>3747.7</v>
      </c>
      <c r="AX9" s="40">
        <v>4041</v>
      </c>
      <c r="AY9" s="40">
        <v>2500.5</v>
      </c>
      <c r="AZ9" s="40">
        <v>2688.3</v>
      </c>
      <c r="BA9" s="40">
        <v>3776</v>
      </c>
      <c r="BB9" s="40">
        <v>4074.4</v>
      </c>
      <c r="BC9" s="40">
        <v>2394.1</v>
      </c>
      <c r="BD9" s="40">
        <v>2592.6</v>
      </c>
      <c r="BE9" s="40">
        <v>3701.9</v>
      </c>
      <c r="BF9" s="40">
        <v>3998.5</v>
      </c>
      <c r="BG9" s="40">
        <v>2520.5</v>
      </c>
      <c r="BH9" s="40">
        <v>2563.4</v>
      </c>
      <c r="BI9" s="40">
        <v>3638</v>
      </c>
      <c r="BJ9" s="40">
        <v>4073.5</v>
      </c>
      <c r="BK9" s="40">
        <v>2500.7</v>
      </c>
      <c r="BL9" s="40">
        <v>2599.7</v>
      </c>
      <c r="BM9" s="40">
        <v>3685.9</v>
      </c>
      <c r="BN9" s="40">
        <v>4098.6</v>
      </c>
      <c r="BO9" s="40">
        <v>2363.4</v>
      </c>
      <c r="BP9" s="40">
        <v>2461.9</v>
      </c>
      <c r="BQ9" s="40">
        <v>3523.9</v>
      </c>
      <c r="BR9" s="40">
        <v>3943.1</v>
      </c>
      <c r="BS9" s="40">
        <v>2368.6</v>
      </c>
      <c r="BT9" s="40">
        <v>2466.3</v>
      </c>
      <c r="BU9" s="40">
        <v>3538.3</v>
      </c>
      <c r="BV9" s="40">
        <v>3968.2</v>
      </c>
      <c r="BW9" s="44">
        <v>2479.8</v>
      </c>
      <c r="BX9" s="44">
        <v>2414.1</v>
      </c>
      <c r="BY9" s="44">
        <v>3564.6</v>
      </c>
      <c r="BZ9" s="44">
        <v>3963.1</v>
      </c>
      <c r="CA9" s="44">
        <v>2423.7000000000003</v>
      </c>
      <c r="CB9" s="44">
        <v>2367</v>
      </c>
      <c r="CC9" s="45">
        <v>3179.8</v>
      </c>
      <c r="CD9" s="44">
        <v>3618.7000000000003</v>
      </c>
      <c r="CE9" s="44">
        <v>2249.7</v>
      </c>
      <c r="CF9" s="44">
        <v>2225.2</v>
      </c>
      <c r="CG9" s="46">
        <v>3410.6</v>
      </c>
      <c r="CH9" s="19">
        <v>3761.5</v>
      </c>
      <c r="CI9" s="44">
        <v>2232.2</v>
      </c>
      <c r="CJ9" s="44">
        <v>2320.9</v>
      </c>
      <c r="CK9" s="45">
        <v>3194.8</v>
      </c>
      <c r="CL9" s="75">
        <v>3619.7</v>
      </c>
      <c r="CM9" s="75">
        <v>2118.4</v>
      </c>
      <c r="CN9" s="44">
        <v>2231.6</v>
      </c>
      <c r="CO9" s="44">
        <v>3135.7</v>
      </c>
      <c r="CP9" s="86">
        <v>3564.5</v>
      </c>
      <c r="CQ9" s="83"/>
      <c r="CR9" s="83"/>
      <c r="CS9" s="83"/>
      <c r="CT9" s="82"/>
      <c r="CU9" s="83"/>
      <c r="CV9" s="83"/>
    </row>
    <row r="10" spans="2:100" ht="13.5">
      <c r="B10" s="13" t="s">
        <v>13</v>
      </c>
      <c r="C10" s="40">
        <v>117.4</v>
      </c>
      <c r="D10" s="40">
        <v>148.5</v>
      </c>
      <c r="E10" s="40">
        <v>119.1</v>
      </c>
      <c r="F10" s="40">
        <v>127.5</v>
      </c>
      <c r="G10" s="40">
        <v>127.2</v>
      </c>
      <c r="H10" s="40">
        <v>159.1</v>
      </c>
      <c r="I10" s="40">
        <v>129.1</v>
      </c>
      <c r="J10" s="40">
        <v>139.1</v>
      </c>
      <c r="K10" s="40">
        <v>143.3</v>
      </c>
      <c r="L10" s="40">
        <v>168</v>
      </c>
      <c r="M10" s="40">
        <v>152.8</v>
      </c>
      <c r="N10" s="40">
        <v>168.1</v>
      </c>
      <c r="O10" s="40">
        <v>153.1</v>
      </c>
      <c r="P10" s="40">
        <v>182.2</v>
      </c>
      <c r="Q10" s="40">
        <v>172.1</v>
      </c>
      <c r="R10" s="40">
        <v>191.1</v>
      </c>
      <c r="S10" s="40">
        <v>171.4</v>
      </c>
      <c r="T10" s="40">
        <v>204.7</v>
      </c>
      <c r="U10" s="40">
        <v>204.7</v>
      </c>
      <c r="V10" s="40">
        <v>231.5</v>
      </c>
      <c r="W10" s="40">
        <v>213.2</v>
      </c>
      <c r="X10" s="40">
        <v>231.9</v>
      </c>
      <c r="Y10" s="40">
        <v>213.2</v>
      </c>
      <c r="Z10" s="40">
        <v>227.2</v>
      </c>
      <c r="AA10" s="40">
        <v>231.8</v>
      </c>
      <c r="AB10" s="40">
        <v>253.3</v>
      </c>
      <c r="AC10" s="40">
        <v>237</v>
      </c>
      <c r="AD10" s="40">
        <v>253.8</v>
      </c>
      <c r="AE10" s="40">
        <v>246</v>
      </c>
      <c r="AF10" s="40">
        <v>271.6</v>
      </c>
      <c r="AG10" s="40">
        <v>254.6</v>
      </c>
      <c r="AH10" s="40">
        <v>272.9</v>
      </c>
      <c r="AI10" s="40">
        <v>214.4</v>
      </c>
      <c r="AJ10" s="40">
        <v>231.1</v>
      </c>
      <c r="AK10" s="40">
        <v>225.8</v>
      </c>
      <c r="AL10" s="40">
        <v>242.3</v>
      </c>
      <c r="AM10" s="40">
        <v>222.2</v>
      </c>
      <c r="AN10" s="40">
        <v>239.4</v>
      </c>
      <c r="AO10" s="40">
        <v>244</v>
      </c>
      <c r="AP10" s="40">
        <v>270</v>
      </c>
      <c r="AQ10" s="40">
        <v>232.7</v>
      </c>
      <c r="AR10" s="40">
        <v>254.7</v>
      </c>
      <c r="AS10" s="40">
        <v>263.6</v>
      </c>
      <c r="AT10" s="40">
        <v>296.6</v>
      </c>
      <c r="AU10" s="40">
        <v>243</v>
      </c>
      <c r="AV10" s="40">
        <v>266.2</v>
      </c>
      <c r="AW10" s="40">
        <v>275.7</v>
      </c>
      <c r="AX10" s="40">
        <v>312</v>
      </c>
      <c r="AY10" s="40">
        <v>246.6</v>
      </c>
      <c r="AZ10" s="40">
        <v>272.2</v>
      </c>
      <c r="BA10" s="40">
        <v>282.8</v>
      </c>
      <c r="BB10" s="40">
        <v>318.5</v>
      </c>
      <c r="BC10" s="40">
        <v>245.5</v>
      </c>
      <c r="BD10" s="40">
        <v>275.5</v>
      </c>
      <c r="BE10" s="40">
        <v>300.1</v>
      </c>
      <c r="BF10" s="40">
        <v>340.3</v>
      </c>
      <c r="BG10" s="40">
        <v>252.2</v>
      </c>
      <c r="BH10" s="40">
        <v>283</v>
      </c>
      <c r="BI10" s="40">
        <v>308.9</v>
      </c>
      <c r="BJ10" s="40">
        <v>351</v>
      </c>
      <c r="BK10" s="40">
        <v>248.6</v>
      </c>
      <c r="BL10" s="40">
        <v>278.9</v>
      </c>
      <c r="BM10" s="40">
        <v>305.3</v>
      </c>
      <c r="BN10" s="40">
        <v>348</v>
      </c>
      <c r="BO10" s="40">
        <v>242.1</v>
      </c>
      <c r="BP10" s="40">
        <v>275.5</v>
      </c>
      <c r="BQ10" s="40">
        <v>303.4</v>
      </c>
      <c r="BR10" s="40">
        <v>346.8</v>
      </c>
      <c r="BS10" s="40">
        <v>256.9</v>
      </c>
      <c r="BT10" s="40">
        <v>291</v>
      </c>
      <c r="BU10" s="40">
        <v>323.3</v>
      </c>
      <c r="BV10" s="40">
        <v>371.3</v>
      </c>
      <c r="BW10" s="44">
        <v>296.5</v>
      </c>
      <c r="BX10" s="44">
        <v>321</v>
      </c>
      <c r="BY10" s="44">
        <v>367.8</v>
      </c>
      <c r="BZ10" s="44">
        <v>400.7</v>
      </c>
      <c r="CA10" s="44">
        <v>338.6</v>
      </c>
      <c r="CB10" s="44">
        <v>321.4</v>
      </c>
      <c r="CC10" s="45">
        <v>381.1</v>
      </c>
      <c r="CD10" s="44">
        <v>478.1</v>
      </c>
      <c r="CE10" s="44">
        <v>361.5</v>
      </c>
      <c r="CF10" s="44">
        <v>404</v>
      </c>
      <c r="CG10" s="46">
        <v>504.3</v>
      </c>
      <c r="CH10" s="19">
        <v>545.8</v>
      </c>
      <c r="CI10" s="44">
        <v>434.2</v>
      </c>
      <c r="CJ10" s="44">
        <v>362.1</v>
      </c>
      <c r="CK10" s="45">
        <v>506.8</v>
      </c>
      <c r="CL10" s="75">
        <v>565.4</v>
      </c>
      <c r="CM10" s="75">
        <v>447.5</v>
      </c>
      <c r="CN10" s="44">
        <v>455.7</v>
      </c>
      <c r="CO10" s="44">
        <v>521.9</v>
      </c>
      <c r="CP10" s="86">
        <v>625.8</v>
      </c>
      <c r="CQ10" s="83"/>
      <c r="CR10" s="83"/>
      <c r="CS10" s="83"/>
      <c r="CT10" s="83"/>
      <c r="CU10" s="83"/>
      <c r="CV10" s="83"/>
    </row>
    <row r="11" spans="2:100" ht="13.5">
      <c r="B11" s="13" t="s">
        <v>14</v>
      </c>
      <c r="C11" s="40">
        <v>20.5</v>
      </c>
      <c r="D11" s="40">
        <v>17</v>
      </c>
      <c r="E11" s="40">
        <v>15.4</v>
      </c>
      <c r="F11" s="40">
        <v>18.7</v>
      </c>
      <c r="G11" s="40">
        <v>21.4</v>
      </c>
      <c r="H11" s="40">
        <v>17.8</v>
      </c>
      <c r="I11" s="40">
        <v>16.2</v>
      </c>
      <c r="J11" s="40">
        <v>19.8</v>
      </c>
      <c r="K11" s="40">
        <v>23.8</v>
      </c>
      <c r="L11" s="40">
        <v>20.7</v>
      </c>
      <c r="M11" s="40">
        <v>19.1</v>
      </c>
      <c r="N11" s="40">
        <v>23.9</v>
      </c>
      <c r="O11" s="40">
        <v>24.4</v>
      </c>
      <c r="P11" s="40">
        <v>21.1</v>
      </c>
      <c r="Q11" s="40">
        <v>19.5</v>
      </c>
      <c r="R11" s="40">
        <v>24.5</v>
      </c>
      <c r="S11" s="40">
        <v>25.4</v>
      </c>
      <c r="T11" s="40">
        <v>21.8</v>
      </c>
      <c r="U11" s="40">
        <v>20.6</v>
      </c>
      <c r="V11" s="40">
        <v>26</v>
      </c>
      <c r="W11" s="40">
        <v>27</v>
      </c>
      <c r="X11" s="40">
        <v>23.3</v>
      </c>
      <c r="Y11" s="40">
        <v>22.4</v>
      </c>
      <c r="Z11" s="40">
        <v>28.5</v>
      </c>
      <c r="AA11" s="40">
        <v>24.5</v>
      </c>
      <c r="AB11" s="40">
        <v>21.5</v>
      </c>
      <c r="AC11" s="40">
        <v>20.7</v>
      </c>
      <c r="AD11" s="40">
        <v>26.9</v>
      </c>
      <c r="AE11" s="40">
        <v>25.8</v>
      </c>
      <c r="AF11" s="40">
        <v>23.1</v>
      </c>
      <c r="AG11" s="40">
        <v>22.4</v>
      </c>
      <c r="AH11" s="40">
        <v>29.5</v>
      </c>
      <c r="AI11" s="40">
        <v>23</v>
      </c>
      <c r="AJ11" s="40">
        <v>20.6</v>
      </c>
      <c r="AK11" s="40">
        <v>20.3</v>
      </c>
      <c r="AL11" s="40">
        <v>26.1</v>
      </c>
      <c r="AM11" s="40">
        <v>23.2</v>
      </c>
      <c r="AN11" s="40">
        <v>22.3</v>
      </c>
      <c r="AO11" s="40">
        <v>21.6</v>
      </c>
      <c r="AP11" s="40">
        <v>27.9</v>
      </c>
      <c r="AQ11" s="40">
        <v>25.5</v>
      </c>
      <c r="AR11" s="40">
        <v>24.5</v>
      </c>
      <c r="AS11" s="40">
        <v>24.1</v>
      </c>
      <c r="AT11" s="40">
        <v>31.3</v>
      </c>
      <c r="AU11" s="40">
        <v>27.7</v>
      </c>
      <c r="AV11" s="40">
        <v>26.9</v>
      </c>
      <c r="AW11" s="40">
        <v>26.8</v>
      </c>
      <c r="AX11" s="40">
        <v>35.5</v>
      </c>
      <c r="AY11" s="40">
        <v>28.7</v>
      </c>
      <c r="AZ11" s="40">
        <v>27.9</v>
      </c>
      <c r="BA11" s="40">
        <v>27.9</v>
      </c>
      <c r="BB11" s="40">
        <v>36.8</v>
      </c>
      <c r="BC11" s="40">
        <v>30</v>
      </c>
      <c r="BD11" s="40">
        <v>29.4</v>
      </c>
      <c r="BE11" s="40">
        <v>29.5</v>
      </c>
      <c r="BF11" s="40">
        <v>39.6</v>
      </c>
      <c r="BG11" s="40">
        <v>30.6</v>
      </c>
      <c r="BH11" s="40">
        <v>29.4</v>
      </c>
      <c r="BI11" s="40">
        <v>28.5</v>
      </c>
      <c r="BJ11" s="40">
        <v>39.8</v>
      </c>
      <c r="BK11" s="40">
        <v>29.7</v>
      </c>
      <c r="BL11" s="40">
        <v>29.5</v>
      </c>
      <c r="BM11" s="40">
        <v>28.6</v>
      </c>
      <c r="BN11" s="40">
        <v>40</v>
      </c>
      <c r="BO11" s="40">
        <v>28.9</v>
      </c>
      <c r="BP11" s="40">
        <v>28.7</v>
      </c>
      <c r="BQ11" s="40">
        <v>27.9</v>
      </c>
      <c r="BR11" s="40">
        <v>39.1</v>
      </c>
      <c r="BS11" s="40">
        <v>30.8</v>
      </c>
      <c r="BT11" s="40">
        <v>30.6</v>
      </c>
      <c r="BU11" s="40">
        <v>29.6</v>
      </c>
      <c r="BV11" s="40">
        <v>41.6</v>
      </c>
      <c r="BW11" s="44">
        <v>31.9</v>
      </c>
      <c r="BX11" s="44">
        <v>31.7</v>
      </c>
      <c r="BY11" s="44">
        <v>30.4</v>
      </c>
      <c r="BZ11" s="44">
        <v>43.8</v>
      </c>
      <c r="CA11" s="44">
        <v>36.7</v>
      </c>
      <c r="CB11" s="44">
        <v>33.4</v>
      </c>
      <c r="CC11" s="45">
        <v>30.349999999999998</v>
      </c>
      <c r="CD11" s="44">
        <v>37.9</v>
      </c>
      <c r="CE11" s="44">
        <v>36.2</v>
      </c>
      <c r="CF11" s="44">
        <v>35.4</v>
      </c>
      <c r="CG11" s="46">
        <v>35.2</v>
      </c>
      <c r="CH11" s="19">
        <v>43.1</v>
      </c>
      <c r="CI11" s="44">
        <v>38.1</v>
      </c>
      <c r="CJ11" s="44">
        <v>36.1</v>
      </c>
      <c r="CK11" s="45">
        <v>38.2</v>
      </c>
      <c r="CL11" s="75">
        <v>43.7</v>
      </c>
      <c r="CM11" s="75">
        <v>41.2</v>
      </c>
      <c r="CN11" s="44">
        <v>37.4</v>
      </c>
      <c r="CO11" s="44">
        <v>38.1</v>
      </c>
      <c r="CP11" s="86">
        <v>45.1</v>
      </c>
      <c r="CQ11" s="83"/>
      <c r="CR11" s="83"/>
      <c r="CS11" s="83"/>
      <c r="CT11" s="83"/>
      <c r="CU11" s="26"/>
      <c r="CV11" s="26"/>
    </row>
    <row r="12" spans="2:100" ht="13.5">
      <c r="B12" s="13" t="s">
        <v>15</v>
      </c>
      <c r="C12" s="40">
        <v>49.7</v>
      </c>
      <c r="D12" s="40">
        <v>71.9</v>
      </c>
      <c r="E12" s="40">
        <v>73.3</v>
      </c>
      <c r="F12" s="40">
        <v>117.5</v>
      </c>
      <c r="G12" s="40">
        <v>88.5</v>
      </c>
      <c r="H12" s="40">
        <v>131.3</v>
      </c>
      <c r="I12" s="40">
        <v>142.1</v>
      </c>
      <c r="J12" s="40">
        <v>205.7</v>
      </c>
      <c r="K12" s="40">
        <v>140.9</v>
      </c>
      <c r="L12" s="40">
        <v>183.7</v>
      </c>
      <c r="M12" s="40">
        <v>246</v>
      </c>
      <c r="N12" s="40">
        <v>268.4</v>
      </c>
      <c r="O12" s="40">
        <v>219.6</v>
      </c>
      <c r="P12" s="40">
        <v>274.8</v>
      </c>
      <c r="Q12" s="40">
        <v>353.5</v>
      </c>
      <c r="R12" s="40">
        <v>300.8</v>
      </c>
      <c r="S12" s="40">
        <v>227.3</v>
      </c>
      <c r="T12" s="40">
        <v>280</v>
      </c>
      <c r="U12" s="40">
        <v>360.9</v>
      </c>
      <c r="V12" s="40">
        <v>303.4</v>
      </c>
      <c r="W12" s="40">
        <v>249.7</v>
      </c>
      <c r="X12" s="40">
        <v>307.3</v>
      </c>
      <c r="Y12" s="40">
        <v>393.2</v>
      </c>
      <c r="Z12" s="40">
        <v>320.9</v>
      </c>
      <c r="AA12" s="40">
        <v>278.2</v>
      </c>
      <c r="AB12" s="40">
        <v>355.4</v>
      </c>
      <c r="AC12" s="40">
        <v>459</v>
      </c>
      <c r="AD12" s="40">
        <v>382.1</v>
      </c>
      <c r="AE12" s="40">
        <v>359.5</v>
      </c>
      <c r="AF12" s="40">
        <v>482.3</v>
      </c>
      <c r="AG12" s="40">
        <v>629.4</v>
      </c>
      <c r="AH12" s="40">
        <v>534.2</v>
      </c>
      <c r="AI12" s="40">
        <v>326.4</v>
      </c>
      <c r="AJ12" s="40">
        <v>441.7</v>
      </c>
      <c r="AK12" s="40">
        <v>578.3</v>
      </c>
      <c r="AL12" s="40">
        <v>494.6</v>
      </c>
      <c r="AM12" s="40">
        <v>381.5</v>
      </c>
      <c r="AN12" s="40">
        <v>517.6</v>
      </c>
      <c r="AO12" s="40">
        <v>685.4</v>
      </c>
      <c r="AP12" s="40">
        <v>668.8</v>
      </c>
      <c r="AQ12" s="40">
        <v>405.6</v>
      </c>
      <c r="AR12" s="40">
        <v>630.9</v>
      </c>
      <c r="AS12" s="40">
        <v>845.7</v>
      </c>
      <c r="AT12" s="40">
        <v>821.9</v>
      </c>
      <c r="AU12" s="40">
        <v>540.1</v>
      </c>
      <c r="AV12" s="40">
        <v>623.2</v>
      </c>
      <c r="AW12" s="40">
        <v>1011</v>
      </c>
      <c r="AX12" s="40">
        <v>1016.5</v>
      </c>
      <c r="AY12" s="40">
        <v>529.9</v>
      </c>
      <c r="AZ12" s="40">
        <v>875.9</v>
      </c>
      <c r="BA12" s="40">
        <v>1228.5</v>
      </c>
      <c r="BB12" s="40">
        <v>1236.1</v>
      </c>
      <c r="BC12" s="40">
        <v>596.8</v>
      </c>
      <c r="BD12" s="40">
        <v>957.7</v>
      </c>
      <c r="BE12" s="40">
        <v>1311.3</v>
      </c>
      <c r="BF12" s="40">
        <v>1345.3</v>
      </c>
      <c r="BG12" s="40">
        <v>509.1</v>
      </c>
      <c r="BH12" s="40">
        <v>815.1</v>
      </c>
      <c r="BI12" s="40">
        <v>1131.8</v>
      </c>
      <c r="BJ12" s="40">
        <v>1190.7</v>
      </c>
      <c r="BK12" s="40">
        <v>384.2</v>
      </c>
      <c r="BL12" s="40">
        <v>619.2</v>
      </c>
      <c r="BM12" s="40">
        <v>873.3</v>
      </c>
      <c r="BN12" s="40">
        <v>945.9</v>
      </c>
      <c r="BO12" s="40">
        <v>384.7</v>
      </c>
      <c r="BP12" s="40">
        <v>619.3</v>
      </c>
      <c r="BQ12" s="40">
        <v>877</v>
      </c>
      <c r="BR12" s="40">
        <v>952.9</v>
      </c>
      <c r="BS12" s="40">
        <v>337</v>
      </c>
      <c r="BT12" s="40">
        <v>553.9</v>
      </c>
      <c r="BU12" s="40">
        <v>795.5</v>
      </c>
      <c r="BV12" s="40">
        <v>898.1</v>
      </c>
      <c r="BW12" s="44">
        <v>290.5</v>
      </c>
      <c r="BX12" s="44">
        <v>470.6</v>
      </c>
      <c r="BY12" s="44">
        <v>831.1</v>
      </c>
      <c r="BZ12" s="44">
        <v>919.3</v>
      </c>
      <c r="CA12" s="44">
        <v>244.2</v>
      </c>
      <c r="CB12" s="44">
        <v>432.40000000000003</v>
      </c>
      <c r="CC12" s="45">
        <v>775.2</v>
      </c>
      <c r="CD12" s="44">
        <v>866.3000000000001</v>
      </c>
      <c r="CE12" s="44">
        <v>246.2</v>
      </c>
      <c r="CF12" s="44">
        <v>422.8</v>
      </c>
      <c r="CG12" s="46">
        <v>663.1</v>
      </c>
      <c r="CH12" s="19">
        <v>949</v>
      </c>
      <c r="CI12" s="44">
        <v>258.4</v>
      </c>
      <c r="CJ12" s="44">
        <v>451.6</v>
      </c>
      <c r="CK12" s="45">
        <v>765.4</v>
      </c>
      <c r="CL12" s="75">
        <v>1107.4</v>
      </c>
      <c r="CM12" s="75">
        <v>341.7</v>
      </c>
      <c r="CN12" s="44">
        <v>485.7</v>
      </c>
      <c r="CO12" s="44">
        <v>971.7</v>
      </c>
      <c r="CP12" s="86">
        <v>1127.2</v>
      </c>
      <c r="CQ12" s="26"/>
      <c r="CR12" s="83"/>
      <c r="CS12" s="83"/>
      <c r="CT12" s="83"/>
      <c r="CU12" s="83"/>
      <c r="CV12" s="83"/>
    </row>
    <row r="13" spans="2:100" ht="27">
      <c r="B13" s="13" t="s">
        <v>16</v>
      </c>
      <c r="C13" s="52">
        <v>120</v>
      </c>
      <c r="D13" s="52">
        <v>123.7</v>
      </c>
      <c r="E13" s="52">
        <v>119.8</v>
      </c>
      <c r="F13" s="52">
        <v>126.1</v>
      </c>
      <c r="G13" s="52">
        <v>131.1</v>
      </c>
      <c r="H13" s="52">
        <v>134.4</v>
      </c>
      <c r="I13" s="52">
        <v>131.1</v>
      </c>
      <c r="J13" s="52">
        <v>140</v>
      </c>
      <c r="K13" s="52">
        <v>143.5</v>
      </c>
      <c r="L13" s="52">
        <v>148</v>
      </c>
      <c r="M13" s="52">
        <v>145.4</v>
      </c>
      <c r="N13" s="52">
        <v>158.1</v>
      </c>
      <c r="O13" s="52">
        <v>158.7</v>
      </c>
      <c r="P13" s="52">
        <v>168.2</v>
      </c>
      <c r="Q13" s="52">
        <v>164.6</v>
      </c>
      <c r="R13" s="52">
        <v>180.9</v>
      </c>
      <c r="S13" s="52">
        <v>177.8</v>
      </c>
      <c r="T13" s="52">
        <v>189.6</v>
      </c>
      <c r="U13" s="52">
        <v>187</v>
      </c>
      <c r="V13" s="52">
        <v>206.9</v>
      </c>
      <c r="W13" s="52">
        <v>203.4</v>
      </c>
      <c r="X13" s="52">
        <v>220.7</v>
      </c>
      <c r="Y13" s="52">
        <v>219.3</v>
      </c>
      <c r="Z13" s="52">
        <v>246.5</v>
      </c>
      <c r="AA13" s="52">
        <v>232.2</v>
      </c>
      <c r="AB13" s="52">
        <v>253.7</v>
      </c>
      <c r="AC13" s="52">
        <v>254.1</v>
      </c>
      <c r="AD13" s="52">
        <v>286</v>
      </c>
      <c r="AE13" s="52">
        <v>266.5</v>
      </c>
      <c r="AF13" s="52">
        <v>292.5</v>
      </c>
      <c r="AG13" s="52">
        <v>294.2</v>
      </c>
      <c r="AH13" s="52">
        <v>331.8</v>
      </c>
      <c r="AI13" s="52">
        <v>289.4</v>
      </c>
      <c r="AJ13" s="52">
        <v>317.9</v>
      </c>
      <c r="AK13" s="52">
        <v>320.4</v>
      </c>
      <c r="AL13" s="52">
        <v>362.9</v>
      </c>
      <c r="AM13" s="52">
        <v>318</v>
      </c>
      <c r="AN13" s="52">
        <v>350.3</v>
      </c>
      <c r="AO13" s="52">
        <v>353.8</v>
      </c>
      <c r="AP13" s="52">
        <v>401.4</v>
      </c>
      <c r="AQ13" s="52">
        <v>347.5</v>
      </c>
      <c r="AR13" s="52">
        <v>384.6</v>
      </c>
      <c r="AS13" s="52">
        <v>391.4</v>
      </c>
      <c r="AT13" s="52">
        <v>445</v>
      </c>
      <c r="AU13" s="52">
        <v>380</v>
      </c>
      <c r="AV13" s="52">
        <v>421.8</v>
      </c>
      <c r="AW13" s="52">
        <v>429.3</v>
      </c>
      <c r="AX13" s="52">
        <v>488.1</v>
      </c>
      <c r="AY13" s="52">
        <v>404.4</v>
      </c>
      <c r="AZ13" s="52">
        <v>457.3</v>
      </c>
      <c r="BA13" s="52">
        <v>472.6</v>
      </c>
      <c r="BB13" s="52">
        <v>555.1</v>
      </c>
      <c r="BC13" s="52">
        <v>441.5</v>
      </c>
      <c r="BD13" s="52">
        <v>501.5</v>
      </c>
      <c r="BE13" s="52">
        <v>520.6</v>
      </c>
      <c r="BF13" s="52">
        <v>614.8</v>
      </c>
      <c r="BG13" s="52">
        <v>484</v>
      </c>
      <c r="BH13" s="52">
        <v>589.3</v>
      </c>
      <c r="BI13" s="52">
        <v>559.2</v>
      </c>
      <c r="BJ13" s="52">
        <v>672.4</v>
      </c>
      <c r="BK13" s="52">
        <v>489.8</v>
      </c>
      <c r="BL13" s="52">
        <v>597.6</v>
      </c>
      <c r="BM13" s="52">
        <v>568.1</v>
      </c>
      <c r="BN13" s="52">
        <v>683.9</v>
      </c>
      <c r="BO13" s="52">
        <v>501.6</v>
      </c>
      <c r="BP13" s="52">
        <v>612.6</v>
      </c>
      <c r="BQ13" s="52">
        <v>582.4</v>
      </c>
      <c r="BR13" s="52">
        <v>701.4</v>
      </c>
      <c r="BS13" s="52">
        <v>515.8</v>
      </c>
      <c r="BT13" s="52">
        <v>629.9</v>
      </c>
      <c r="BU13" s="52">
        <v>600</v>
      </c>
      <c r="BV13" s="52">
        <v>724.1</v>
      </c>
      <c r="BW13" s="53">
        <v>529.6</v>
      </c>
      <c r="BX13" s="53">
        <v>648.7</v>
      </c>
      <c r="BY13" s="53">
        <v>621.9</v>
      </c>
      <c r="BZ13" s="53">
        <v>759.5</v>
      </c>
      <c r="CA13" s="53">
        <v>540.7</v>
      </c>
      <c r="CB13" s="53">
        <v>616.8</v>
      </c>
      <c r="CC13" s="54">
        <v>613.9</v>
      </c>
      <c r="CD13" s="53">
        <v>755</v>
      </c>
      <c r="CE13" s="53">
        <v>566.7</v>
      </c>
      <c r="CF13" s="53">
        <v>608.8</v>
      </c>
      <c r="CG13" s="55">
        <v>659</v>
      </c>
      <c r="CH13" s="31">
        <v>815.6</v>
      </c>
      <c r="CI13" s="53">
        <v>592.1</v>
      </c>
      <c r="CJ13" s="53">
        <v>626.9</v>
      </c>
      <c r="CK13" s="54">
        <v>678.9</v>
      </c>
      <c r="CL13" s="51">
        <v>837</v>
      </c>
      <c r="CM13" s="51">
        <v>610.8</v>
      </c>
      <c r="CN13" s="53">
        <v>645.3</v>
      </c>
      <c r="CO13" s="53">
        <v>707.1</v>
      </c>
      <c r="CP13" s="87">
        <v>868.5</v>
      </c>
      <c r="CQ13" s="83"/>
      <c r="CR13" s="83"/>
      <c r="CS13" s="83"/>
      <c r="CT13" s="83"/>
      <c r="CU13" s="83"/>
      <c r="CV13" s="83"/>
    </row>
    <row r="14" spans="2:100" ht="13.5">
      <c r="B14" s="13" t="s">
        <v>17</v>
      </c>
      <c r="C14" s="40">
        <v>6.4</v>
      </c>
      <c r="D14" s="40">
        <v>7</v>
      </c>
      <c r="E14" s="40">
        <v>6</v>
      </c>
      <c r="F14" s="40">
        <v>6.4</v>
      </c>
      <c r="G14" s="40">
        <v>7.4</v>
      </c>
      <c r="H14" s="40">
        <v>8.1</v>
      </c>
      <c r="I14" s="40">
        <v>6.9</v>
      </c>
      <c r="J14" s="40">
        <v>7.6</v>
      </c>
      <c r="K14" s="40">
        <v>9.4</v>
      </c>
      <c r="L14" s="40">
        <v>10.6</v>
      </c>
      <c r="M14" s="40">
        <v>9.1</v>
      </c>
      <c r="N14" s="40">
        <v>10.1</v>
      </c>
      <c r="O14" s="40">
        <v>13.3</v>
      </c>
      <c r="P14" s="40">
        <v>14.8</v>
      </c>
      <c r="Q14" s="40">
        <v>13.8</v>
      </c>
      <c r="R14" s="40">
        <v>14.2</v>
      </c>
      <c r="S14" s="40">
        <v>16.4</v>
      </c>
      <c r="T14" s="40">
        <v>18.6</v>
      </c>
      <c r="U14" s="40">
        <v>17.5</v>
      </c>
      <c r="V14" s="40">
        <v>18.3</v>
      </c>
      <c r="W14" s="40">
        <v>20.7</v>
      </c>
      <c r="X14" s="40">
        <v>23.7</v>
      </c>
      <c r="Y14" s="40">
        <v>22.4</v>
      </c>
      <c r="Z14" s="40">
        <v>24</v>
      </c>
      <c r="AA14" s="40">
        <v>27.7</v>
      </c>
      <c r="AB14" s="40">
        <v>31.8</v>
      </c>
      <c r="AC14" s="40">
        <v>30.5</v>
      </c>
      <c r="AD14" s="40">
        <v>33.3</v>
      </c>
      <c r="AE14" s="40">
        <v>37.1</v>
      </c>
      <c r="AF14" s="40">
        <v>42.7</v>
      </c>
      <c r="AG14" s="40">
        <v>41.3</v>
      </c>
      <c r="AH14" s="40">
        <v>45.1</v>
      </c>
      <c r="AI14" s="40">
        <v>43.3</v>
      </c>
      <c r="AJ14" s="40">
        <v>49.9</v>
      </c>
      <c r="AK14" s="40">
        <v>48.4</v>
      </c>
      <c r="AL14" s="40">
        <v>53</v>
      </c>
      <c r="AM14" s="40">
        <v>50.4</v>
      </c>
      <c r="AN14" s="40">
        <v>58.1</v>
      </c>
      <c r="AO14" s="40">
        <v>56.8</v>
      </c>
      <c r="AP14" s="40">
        <v>62.5</v>
      </c>
      <c r="AQ14" s="40">
        <v>60.2</v>
      </c>
      <c r="AR14" s="40">
        <v>70</v>
      </c>
      <c r="AS14" s="40">
        <v>70.2</v>
      </c>
      <c r="AT14" s="40">
        <v>78.9</v>
      </c>
      <c r="AU14" s="40">
        <v>69.4</v>
      </c>
      <c r="AV14" s="40">
        <v>82.3</v>
      </c>
      <c r="AW14" s="40">
        <v>84.3</v>
      </c>
      <c r="AX14" s="40">
        <v>95.8</v>
      </c>
      <c r="AY14" s="40">
        <v>78.7</v>
      </c>
      <c r="AZ14" s="40">
        <v>94.2</v>
      </c>
      <c r="BA14" s="40">
        <v>98.8</v>
      </c>
      <c r="BB14" s="40">
        <v>113.2</v>
      </c>
      <c r="BC14" s="40">
        <v>91.8</v>
      </c>
      <c r="BD14" s="40">
        <v>110.6</v>
      </c>
      <c r="BE14" s="40">
        <v>117.2</v>
      </c>
      <c r="BF14" s="40">
        <v>135.4</v>
      </c>
      <c r="BG14" s="40">
        <v>104.9</v>
      </c>
      <c r="BH14" s="40">
        <v>132.2</v>
      </c>
      <c r="BI14" s="40">
        <v>131.1</v>
      </c>
      <c r="BJ14" s="40">
        <v>150.5</v>
      </c>
      <c r="BK14" s="40">
        <v>106.8</v>
      </c>
      <c r="BL14" s="40">
        <v>134.9</v>
      </c>
      <c r="BM14" s="40">
        <v>133.8</v>
      </c>
      <c r="BN14" s="40">
        <v>154.1</v>
      </c>
      <c r="BO14" s="40">
        <v>113.9</v>
      </c>
      <c r="BP14" s="40">
        <v>144.1</v>
      </c>
      <c r="BQ14" s="40">
        <v>143.1</v>
      </c>
      <c r="BR14" s="40">
        <v>165</v>
      </c>
      <c r="BS14" s="40">
        <v>124.8</v>
      </c>
      <c r="BT14" s="40">
        <v>152.6</v>
      </c>
      <c r="BU14" s="40">
        <v>154.1</v>
      </c>
      <c r="BV14" s="40">
        <v>177.6</v>
      </c>
      <c r="BW14" s="44">
        <v>127.79999999999998</v>
      </c>
      <c r="BX14" s="44">
        <v>149.1</v>
      </c>
      <c r="BY14" s="44">
        <v>175.5</v>
      </c>
      <c r="BZ14" s="44">
        <v>195.8</v>
      </c>
      <c r="CA14" s="44">
        <v>110.1</v>
      </c>
      <c r="CB14" s="44">
        <v>39.6</v>
      </c>
      <c r="CC14" s="45">
        <v>52.7</v>
      </c>
      <c r="CD14" s="44">
        <v>64.3</v>
      </c>
      <c r="CE14" s="44">
        <v>54.6</v>
      </c>
      <c r="CF14" s="44">
        <v>84.6</v>
      </c>
      <c r="CG14" s="46">
        <v>101</v>
      </c>
      <c r="CH14" s="19">
        <v>117.3</v>
      </c>
      <c r="CI14" s="44">
        <v>118.3</v>
      </c>
      <c r="CJ14" s="44">
        <v>139.7</v>
      </c>
      <c r="CK14" s="45">
        <v>159.8</v>
      </c>
      <c r="CL14" s="75">
        <v>119.6</v>
      </c>
      <c r="CM14" s="75">
        <v>147.1</v>
      </c>
      <c r="CN14" s="44">
        <v>201.1</v>
      </c>
      <c r="CO14" s="44">
        <v>183.3</v>
      </c>
      <c r="CP14" s="86">
        <v>123.2</v>
      </c>
      <c r="CQ14" s="83"/>
      <c r="CR14" s="83"/>
      <c r="CS14" s="83"/>
      <c r="CT14" s="83"/>
      <c r="CU14" s="83"/>
      <c r="CV14" s="83"/>
    </row>
    <row r="15" spans="2:100" ht="13.5">
      <c r="B15" s="13" t="s">
        <v>18</v>
      </c>
      <c r="C15" s="40">
        <v>147.2</v>
      </c>
      <c r="D15" s="40">
        <v>148.1</v>
      </c>
      <c r="E15" s="40">
        <v>147.7</v>
      </c>
      <c r="F15" s="40">
        <v>150</v>
      </c>
      <c r="G15" s="40">
        <v>156.1</v>
      </c>
      <c r="H15" s="40">
        <v>159.1</v>
      </c>
      <c r="I15" s="40">
        <v>161.5</v>
      </c>
      <c r="J15" s="40">
        <v>164.3</v>
      </c>
      <c r="K15" s="40">
        <v>167.9</v>
      </c>
      <c r="L15" s="40">
        <v>173</v>
      </c>
      <c r="M15" s="40">
        <v>184.9</v>
      </c>
      <c r="N15" s="40">
        <v>189.4</v>
      </c>
      <c r="O15" s="40">
        <v>184.1</v>
      </c>
      <c r="P15" s="40">
        <v>191</v>
      </c>
      <c r="Q15" s="40">
        <v>206.8</v>
      </c>
      <c r="R15" s="40">
        <v>210.5</v>
      </c>
      <c r="S15" s="40">
        <v>205.1</v>
      </c>
      <c r="T15" s="40">
        <v>225.1</v>
      </c>
      <c r="U15" s="40">
        <v>242.3</v>
      </c>
      <c r="V15" s="40">
        <v>259.6</v>
      </c>
      <c r="W15" s="40">
        <v>285.5</v>
      </c>
      <c r="X15" s="40">
        <v>304.7</v>
      </c>
      <c r="Y15" s="40">
        <v>327.7</v>
      </c>
      <c r="Z15" s="40">
        <v>300.4</v>
      </c>
      <c r="AA15" s="40">
        <v>330</v>
      </c>
      <c r="AB15" s="40">
        <v>362.6</v>
      </c>
      <c r="AC15" s="40">
        <v>391.2</v>
      </c>
      <c r="AD15" s="40">
        <v>360.9</v>
      </c>
      <c r="AE15" s="40">
        <v>378.4</v>
      </c>
      <c r="AF15" s="40">
        <v>420.4</v>
      </c>
      <c r="AG15" s="40">
        <v>467.3</v>
      </c>
      <c r="AH15" s="40">
        <v>434.5</v>
      </c>
      <c r="AI15" s="40">
        <v>411.9</v>
      </c>
      <c r="AJ15" s="40">
        <v>461.3</v>
      </c>
      <c r="AK15" s="40">
        <v>517.6</v>
      </c>
      <c r="AL15" s="40">
        <v>484.9</v>
      </c>
      <c r="AM15" s="40">
        <v>461.2</v>
      </c>
      <c r="AN15" s="40">
        <v>521.6</v>
      </c>
      <c r="AO15" s="40">
        <v>585</v>
      </c>
      <c r="AP15" s="40">
        <v>556.7</v>
      </c>
      <c r="AQ15" s="40">
        <v>476.6</v>
      </c>
      <c r="AR15" s="40">
        <v>542.3</v>
      </c>
      <c r="AS15" s="40">
        <v>612.1</v>
      </c>
      <c r="AT15" s="40">
        <v>589</v>
      </c>
      <c r="AU15" s="40">
        <v>518</v>
      </c>
      <c r="AV15" s="40">
        <v>593.9</v>
      </c>
      <c r="AW15" s="40">
        <v>671.5</v>
      </c>
      <c r="AX15" s="40">
        <v>651.9</v>
      </c>
      <c r="AY15" s="40">
        <v>550.5</v>
      </c>
      <c r="AZ15" s="40">
        <v>635.9</v>
      </c>
      <c r="BA15" s="40">
        <v>728.1</v>
      </c>
      <c r="BB15" s="40">
        <v>723</v>
      </c>
      <c r="BC15" s="40">
        <v>606.4</v>
      </c>
      <c r="BD15" s="40">
        <v>701.9</v>
      </c>
      <c r="BE15" s="40">
        <v>808.1</v>
      </c>
      <c r="BF15" s="40">
        <v>814</v>
      </c>
      <c r="BG15" s="40">
        <v>639.3</v>
      </c>
      <c r="BH15" s="40">
        <v>743.3</v>
      </c>
      <c r="BI15" s="40">
        <v>859.9</v>
      </c>
      <c r="BJ15" s="40">
        <v>867.5</v>
      </c>
      <c r="BK15" s="40">
        <v>625.1</v>
      </c>
      <c r="BL15" s="40">
        <v>730.6</v>
      </c>
      <c r="BM15" s="40">
        <v>841</v>
      </c>
      <c r="BN15" s="40">
        <v>860.6</v>
      </c>
      <c r="BO15" s="40">
        <v>670.3</v>
      </c>
      <c r="BP15" s="40">
        <v>784.2</v>
      </c>
      <c r="BQ15" s="40">
        <v>906.1</v>
      </c>
      <c r="BR15" s="40">
        <v>928.8</v>
      </c>
      <c r="BS15" s="40">
        <v>721.1</v>
      </c>
      <c r="BT15" s="40">
        <v>848.6</v>
      </c>
      <c r="BU15" s="40">
        <v>985.2</v>
      </c>
      <c r="BV15" s="40">
        <v>1011.8</v>
      </c>
      <c r="BW15" s="44">
        <v>751</v>
      </c>
      <c r="BX15" s="44">
        <v>910.7</v>
      </c>
      <c r="BY15" s="44">
        <v>993.9</v>
      </c>
      <c r="BZ15" s="44">
        <v>1055.4</v>
      </c>
      <c r="CA15" s="44">
        <v>798.4</v>
      </c>
      <c r="CB15" s="44">
        <v>964.6999999999999</v>
      </c>
      <c r="CC15" s="45">
        <v>1029.2</v>
      </c>
      <c r="CD15" s="44">
        <v>1063.7</v>
      </c>
      <c r="CE15" s="44">
        <v>862.9</v>
      </c>
      <c r="CF15" s="44">
        <v>1079.5</v>
      </c>
      <c r="CG15" s="46">
        <v>1177</v>
      </c>
      <c r="CH15" s="19">
        <v>1280.4</v>
      </c>
      <c r="CI15" s="44">
        <v>1043.5</v>
      </c>
      <c r="CJ15" s="44">
        <v>1389.9</v>
      </c>
      <c r="CK15" s="45">
        <v>1490.7</v>
      </c>
      <c r="CL15" s="75">
        <v>1478.8</v>
      </c>
      <c r="CM15" s="75">
        <v>1003.3</v>
      </c>
      <c r="CN15" s="44">
        <v>1307.7</v>
      </c>
      <c r="CO15" s="44">
        <v>1390.5</v>
      </c>
      <c r="CP15" s="86">
        <v>1429.6</v>
      </c>
      <c r="CQ15" s="83"/>
      <c r="CR15" s="83"/>
      <c r="CS15" s="83"/>
      <c r="CT15" s="83"/>
      <c r="CU15" s="83"/>
      <c r="CV15" s="83"/>
    </row>
    <row r="16" spans="2:101" ht="13.5">
      <c r="B16" s="13" t="s">
        <v>19</v>
      </c>
      <c r="C16" s="40">
        <v>34.3</v>
      </c>
      <c r="D16" s="40">
        <v>33.3</v>
      </c>
      <c r="E16" s="40">
        <v>31.8</v>
      </c>
      <c r="F16" s="40">
        <v>29.8</v>
      </c>
      <c r="G16" s="40">
        <v>37.2</v>
      </c>
      <c r="H16" s="40">
        <v>36.6</v>
      </c>
      <c r="I16" s="40">
        <v>35.4</v>
      </c>
      <c r="J16" s="40">
        <v>34</v>
      </c>
      <c r="K16" s="40">
        <v>40.1</v>
      </c>
      <c r="L16" s="40">
        <v>40</v>
      </c>
      <c r="M16" s="40">
        <v>39.1</v>
      </c>
      <c r="N16" s="40">
        <v>37.1</v>
      </c>
      <c r="O16" s="40">
        <v>42.8</v>
      </c>
      <c r="P16" s="40">
        <v>42.7</v>
      </c>
      <c r="Q16" s="40">
        <v>42.7</v>
      </c>
      <c r="R16" s="40">
        <v>42.3</v>
      </c>
      <c r="S16" s="40">
        <v>43.3</v>
      </c>
      <c r="T16" s="40">
        <v>43.3</v>
      </c>
      <c r="U16" s="40">
        <v>43.5</v>
      </c>
      <c r="V16" s="40">
        <v>43.3</v>
      </c>
      <c r="W16" s="40">
        <v>46</v>
      </c>
      <c r="X16" s="40">
        <v>47.1</v>
      </c>
      <c r="Y16" s="40">
        <v>47.7</v>
      </c>
      <c r="Z16" s="40">
        <v>48.1</v>
      </c>
      <c r="AA16" s="40">
        <v>47.1</v>
      </c>
      <c r="AB16" s="40">
        <v>48.7</v>
      </c>
      <c r="AC16" s="40">
        <v>49.4</v>
      </c>
      <c r="AD16" s="40">
        <v>50.1</v>
      </c>
      <c r="AE16" s="40">
        <v>48.8</v>
      </c>
      <c r="AF16" s="40">
        <v>50.8</v>
      </c>
      <c r="AG16" s="40">
        <v>51.8</v>
      </c>
      <c r="AH16" s="40">
        <v>52.7</v>
      </c>
      <c r="AI16" s="40">
        <v>50.8</v>
      </c>
      <c r="AJ16" s="40">
        <v>52.9</v>
      </c>
      <c r="AK16" s="40">
        <v>54.1</v>
      </c>
      <c r="AL16" s="40">
        <v>55.5</v>
      </c>
      <c r="AM16" s="40">
        <v>51.8</v>
      </c>
      <c r="AN16" s="40">
        <v>54</v>
      </c>
      <c r="AO16" s="40">
        <v>55.2</v>
      </c>
      <c r="AP16" s="40">
        <v>56.6</v>
      </c>
      <c r="AQ16" s="40">
        <v>52.3</v>
      </c>
      <c r="AR16" s="40">
        <v>54.7</v>
      </c>
      <c r="AS16" s="40">
        <v>56.1</v>
      </c>
      <c r="AT16" s="40">
        <v>57.5</v>
      </c>
      <c r="AU16" s="40">
        <v>53</v>
      </c>
      <c r="AV16" s="40">
        <v>55.5</v>
      </c>
      <c r="AW16" s="40">
        <v>56.6</v>
      </c>
      <c r="AX16" s="40">
        <v>58.6</v>
      </c>
      <c r="AY16" s="40">
        <v>58.3</v>
      </c>
      <c r="AZ16" s="40">
        <v>62.3</v>
      </c>
      <c r="BA16" s="40">
        <v>63.8</v>
      </c>
      <c r="BB16" s="40">
        <v>66.6</v>
      </c>
      <c r="BC16" s="40">
        <v>68</v>
      </c>
      <c r="BD16" s="40">
        <v>71.7</v>
      </c>
      <c r="BE16" s="40">
        <v>75.4</v>
      </c>
      <c r="BF16" s="40">
        <v>80.3</v>
      </c>
      <c r="BG16" s="40">
        <v>74.1</v>
      </c>
      <c r="BH16" s="40">
        <v>78.2</v>
      </c>
      <c r="BI16" s="40">
        <v>82.2</v>
      </c>
      <c r="BJ16" s="40">
        <v>73.3</v>
      </c>
      <c r="BK16" s="40">
        <v>62.9</v>
      </c>
      <c r="BL16" s="40">
        <v>67.6</v>
      </c>
      <c r="BM16" s="40">
        <v>72.9</v>
      </c>
      <c r="BN16" s="40">
        <v>69.8</v>
      </c>
      <c r="BO16" s="40">
        <v>61.4</v>
      </c>
      <c r="BP16" s="40">
        <v>66.1</v>
      </c>
      <c r="BQ16" s="40">
        <v>71.3</v>
      </c>
      <c r="BR16" s="40">
        <v>68.3</v>
      </c>
      <c r="BS16" s="40">
        <v>61.4</v>
      </c>
      <c r="BT16" s="40">
        <v>66</v>
      </c>
      <c r="BU16" s="40">
        <v>71.7</v>
      </c>
      <c r="BV16" s="40">
        <v>69</v>
      </c>
      <c r="BW16" s="44">
        <v>64.5</v>
      </c>
      <c r="BX16" s="44">
        <v>73.3</v>
      </c>
      <c r="BY16" s="44">
        <v>72.9</v>
      </c>
      <c r="BZ16" s="44">
        <v>76.8</v>
      </c>
      <c r="CA16" s="44">
        <v>77</v>
      </c>
      <c r="CB16" s="44">
        <v>69.7</v>
      </c>
      <c r="CC16" s="45">
        <v>63.599999999999994</v>
      </c>
      <c r="CD16" s="44">
        <v>74.5</v>
      </c>
      <c r="CE16" s="44">
        <v>79.6</v>
      </c>
      <c r="CF16" s="44">
        <v>82.9</v>
      </c>
      <c r="CG16" s="46">
        <v>72.4</v>
      </c>
      <c r="CH16" s="19">
        <v>68</v>
      </c>
      <c r="CI16" s="44">
        <v>89.3</v>
      </c>
      <c r="CJ16" s="44">
        <v>92</v>
      </c>
      <c r="CK16" s="97">
        <v>82</v>
      </c>
      <c r="CL16" s="76">
        <v>78.6</v>
      </c>
      <c r="CM16" s="98">
        <v>90.9</v>
      </c>
      <c r="CN16" s="44">
        <v>93.7</v>
      </c>
      <c r="CO16" s="44">
        <v>82.4</v>
      </c>
      <c r="CP16" s="86">
        <v>80.1</v>
      </c>
      <c r="CQ16" s="90"/>
      <c r="CR16" s="90"/>
      <c r="CS16" s="90"/>
      <c r="CT16" s="91"/>
      <c r="CU16" s="91"/>
      <c r="CV16" s="91"/>
      <c r="CW16" s="92"/>
    </row>
    <row r="17" spans="2:101" ht="27">
      <c r="B17" s="13" t="s">
        <v>20</v>
      </c>
      <c r="C17" s="96">
        <v>30.1</v>
      </c>
      <c r="D17" s="96">
        <v>36.2</v>
      </c>
      <c r="E17" s="96">
        <v>39.6</v>
      </c>
      <c r="F17" s="96">
        <v>51.7</v>
      </c>
      <c r="G17" s="96">
        <v>29.4</v>
      </c>
      <c r="H17" s="96">
        <v>35.6</v>
      </c>
      <c r="I17" s="96">
        <v>39.4</v>
      </c>
      <c r="J17" s="96">
        <v>52.1</v>
      </c>
      <c r="K17" s="96">
        <v>30.7</v>
      </c>
      <c r="L17" s="96">
        <v>37.5</v>
      </c>
      <c r="M17" s="96">
        <v>42.1</v>
      </c>
      <c r="N17" s="96">
        <v>56.4</v>
      </c>
      <c r="O17" s="96">
        <v>32</v>
      </c>
      <c r="P17" s="96">
        <v>39.3</v>
      </c>
      <c r="Q17" s="96">
        <v>44</v>
      </c>
      <c r="R17" s="96">
        <v>60</v>
      </c>
      <c r="S17" s="96">
        <v>32.7</v>
      </c>
      <c r="T17" s="96">
        <v>40.2</v>
      </c>
      <c r="U17" s="96">
        <v>44.8</v>
      </c>
      <c r="V17" s="96">
        <v>60.1</v>
      </c>
      <c r="W17" s="96">
        <v>36.5</v>
      </c>
      <c r="X17" s="96">
        <v>46</v>
      </c>
      <c r="Y17" s="96">
        <v>51.2</v>
      </c>
      <c r="Z17" s="96">
        <v>69.1</v>
      </c>
      <c r="AA17" s="96">
        <v>37.7</v>
      </c>
      <c r="AB17" s="96">
        <v>47.8</v>
      </c>
      <c r="AC17" s="96">
        <v>53.9</v>
      </c>
      <c r="AD17" s="96">
        <v>73.5</v>
      </c>
      <c r="AE17" s="96">
        <v>41.5</v>
      </c>
      <c r="AF17" s="96">
        <v>53.1</v>
      </c>
      <c r="AG17" s="96">
        <v>60.5</v>
      </c>
      <c r="AH17" s="96">
        <v>83.3</v>
      </c>
      <c r="AI17" s="96">
        <v>43.8</v>
      </c>
      <c r="AJ17" s="96">
        <v>56.1</v>
      </c>
      <c r="AK17" s="96">
        <v>64.1</v>
      </c>
      <c r="AL17" s="96">
        <v>88.7</v>
      </c>
      <c r="AM17" s="96">
        <v>44.4</v>
      </c>
      <c r="AN17" s="96">
        <v>56.9</v>
      </c>
      <c r="AO17" s="96">
        <v>65.5</v>
      </c>
      <c r="AP17" s="96">
        <v>91.4</v>
      </c>
      <c r="AQ17" s="96">
        <v>49</v>
      </c>
      <c r="AR17" s="96">
        <v>63.5</v>
      </c>
      <c r="AS17" s="96">
        <v>73.3</v>
      </c>
      <c r="AT17" s="96">
        <v>104.7</v>
      </c>
      <c r="AU17" s="96">
        <v>52.1</v>
      </c>
      <c r="AV17" s="96">
        <v>68.4</v>
      </c>
      <c r="AW17" s="96">
        <v>79.7</v>
      </c>
      <c r="AX17" s="96">
        <v>115.9</v>
      </c>
      <c r="AY17" s="96">
        <v>57</v>
      </c>
      <c r="AZ17" s="96">
        <v>75.8</v>
      </c>
      <c r="BA17" s="96">
        <v>89.6</v>
      </c>
      <c r="BB17" s="96">
        <v>131.6</v>
      </c>
      <c r="BC17" s="96">
        <v>62.9</v>
      </c>
      <c r="BD17" s="96">
        <v>84.9</v>
      </c>
      <c r="BE17" s="96">
        <v>100.8</v>
      </c>
      <c r="BF17" s="96">
        <v>148</v>
      </c>
      <c r="BG17" s="96">
        <v>66.8</v>
      </c>
      <c r="BH17" s="96">
        <v>91.2</v>
      </c>
      <c r="BI17" s="96">
        <v>110.3</v>
      </c>
      <c r="BJ17" s="96">
        <v>164.8</v>
      </c>
      <c r="BK17" s="96">
        <v>61.9</v>
      </c>
      <c r="BL17" s="96">
        <v>84.6</v>
      </c>
      <c r="BM17" s="96">
        <v>102.9</v>
      </c>
      <c r="BN17" s="96">
        <v>153.7</v>
      </c>
      <c r="BO17" s="96">
        <v>69.2</v>
      </c>
      <c r="BP17" s="96">
        <v>94.8</v>
      </c>
      <c r="BQ17" s="96">
        <v>115.2</v>
      </c>
      <c r="BR17" s="96">
        <v>172.3</v>
      </c>
      <c r="BS17" s="96">
        <v>69.5</v>
      </c>
      <c r="BT17" s="96">
        <v>95.3</v>
      </c>
      <c r="BU17" s="96">
        <v>115.9</v>
      </c>
      <c r="BV17" s="96">
        <v>177.6</v>
      </c>
      <c r="BW17" s="99">
        <v>79.5</v>
      </c>
      <c r="BX17" s="99">
        <v>109.5</v>
      </c>
      <c r="BY17" s="99">
        <v>147.8</v>
      </c>
      <c r="BZ17" s="99">
        <v>142</v>
      </c>
      <c r="CA17" s="99">
        <v>81.4</v>
      </c>
      <c r="CB17" s="99">
        <v>99.3</v>
      </c>
      <c r="CC17" s="100">
        <v>111.9</v>
      </c>
      <c r="CD17" s="99">
        <v>110.6</v>
      </c>
      <c r="CE17" s="99">
        <v>83.6</v>
      </c>
      <c r="CF17" s="99">
        <v>104</v>
      </c>
      <c r="CG17" s="101">
        <v>116.3</v>
      </c>
      <c r="CH17" s="93">
        <v>119.7</v>
      </c>
      <c r="CI17" s="102">
        <v>88</v>
      </c>
      <c r="CJ17" s="102">
        <v>106.8</v>
      </c>
      <c r="CK17" s="103">
        <v>143.8</v>
      </c>
      <c r="CL17" s="62">
        <v>97.9</v>
      </c>
      <c r="CM17" s="62">
        <v>87.8</v>
      </c>
      <c r="CN17" s="102">
        <v>115.5</v>
      </c>
      <c r="CO17" s="102">
        <v>126.7</v>
      </c>
      <c r="CP17" s="104">
        <v>136.1</v>
      </c>
      <c r="CQ17" s="90"/>
      <c r="CR17" s="90"/>
      <c r="CS17" s="90"/>
      <c r="CT17" s="91"/>
      <c r="CU17" s="91"/>
      <c r="CV17" s="91"/>
      <c r="CW17" s="92"/>
    </row>
    <row r="18" spans="2:100" ht="13.5">
      <c r="B18" s="13" t="s">
        <v>21</v>
      </c>
      <c r="C18" s="40">
        <v>64.8</v>
      </c>
      <c r="D18" s="40">
        <v>69.5</v>
      </c>
      <c r="E18" s="40">
        <v>86.7</v>
      </c>
      <c r="F18" s="40">
        <v>87.9</v>
      </c>
      <c r="G18" s="40">
        <v>69.3</v>
      </c>
      <c r="H18" s="40">
        <v>75</v>
      </c>
      <c r="I18" s="40">
        <v>94.1</v>
      </c>
      <c r="J18" s="40">
        <v>95.8</v>
      </c>
      <c r="K18" s="40">
        <v>71.8</v>
      </c>
      <c r="L18" s="40">
        <v>77.8</v>
      </c>
      <c r="M18" s="40">
        <v>98.8</v>
      </c>
      <c r="N18" s="40">
        <v>101.1</v>
      </c>
      <c r="O18" s="40">
        <v>75.1</v>
      </c>
      <c r="P18" s="40">
        <v>82.1</v>
      </c>
      <c r="Q18" s="40">
        <v>105</v>
      </c>
      <c r="R18" s="40">
        <v>108</v>
      </c>
      <c r="S18" s="40">
        <v>76.3</v>
      </c>
      <c r="T18" s="40">
        <v>83.4</v>
      </c>
      <c r="U18" s="40">
        <v>107.3</v>
      </c>
      <c r="V18" s="40">
        <v>110.6</v>
      </c>
      <c r="W18" s="40">
        <v>79.9</v>
      </c>
      <c r="X18" s="40">
        <v>87.6</v>
      </c>
      <c r="Y18" s="40">
        <v>113.7</v>
      </c>
      <c r="Z18" s="40">
        <v>118.3</v>
      </c>
      <c r="AA18" s="40">
        <v>81.5</v>
      </c>
      <c r="AB18" s="40">
        <v>89.8</v>
      </c>
      <c r="AC18" s="40">
        <v>117.8</v>
      </c>
      <c r="AD18" s="40">
        <v>126.4</v>
      </c>
      <c r="AE18" s="40">
        <v>83.1</v>
      </c>
      <c r="AF18" s="40">
        <v>92.4</v>
      </c>
      <c r="AG18" s="40">
        <v>123.1</v>
      </c>
      <c r="AH18" s="40">
        <v>134.9</v>
      </c>
      <c r="AI18" s="40">
        <v>85</v>
      </c>
      <c r="AJ18" s="40">
        <v>95.4</v>
      </c>
      <c r="AK18" s="40">
        <v>129.5</v>
      </c>
      <c r="AL18" s="40">
        <v>142.1</v>
      </c>
      <c r="AM18" s="40">
        <v>85.2</v>
      </c>
      <c r="AN18" s="40">
        <v>95.7</v>
      </c>
      <c r="AO18" s="40">
        <v>130.1</v>
      </c>
      <c r="AP18" s="40">
        <v>142.7</v>
      </c>
      <c r="AQ18" s="40">
        <v>88.2</v>
      </c>
      <c r="AR18" s="40">
        <v>100</v>
      </c>
      <c r="AS18" s="40">
        <v>136</v>
      </c>
      <c r="AT18" s="40">
        <v>150</v>
      </c>
      <c r="AU18" s="40">
        <v>92.8</v>
      </c>
      <c r="AV18" s="40">
        <v>106.3</v>
      </c>
      <c r="AW18" s="40">
        <v>148.5</v>
      </c>
      <c r="AX18" s="40">
        <v>161.7</v>
      </c>
      <c r="AY18" s="40">
        <v>95.7</v>
      </c>
      <c r="AZ18" s="40">
        <v>112</v>
      </c>
      <c r="BA18" s="40">
        <v>163.8</v>
      </c>
      <c r="BB18" s="40">
        <v>181.1</v>
      </c>
      <c r="BC18" s="40">
        <v>99.8</v>
      </c>
      <c r="BD18" s="40">
        <v>117.8</v>
      </c>
      <c r="BE18" s="40">
        <v>179</v>
      </c>
      <c r="BF18" s="40">
        <v>199.2</v>
      </c>
      <c r="BG18" s="40">
        <v>102.8</v>
      </c>
      <c r="BH18" s="40">
        <v>122.1</v>
      </c>
      <c r="BI18" s="40">
        <v>185.5</v>
      </c>
      <c r="BJ18" s="40">
        <v>208.6</v>
      </c>
      <c r="BK18" s="40">
        <v>102.7</v>
      </c>
      <c r="BL18" s="40">
        <v>122.6</v>
      </c>
      <c r="BM18" s="40">
        <v>188</v>
      </c>
      <c r="BN18" s="40">
        <v>216.8</v>
      </c>
      <c r="BO18" s="40">
        <v>103.5</v>
      </c>
      <c r="BP18" s="40">
        <v>123.7</v>
      </c>
      <c r="BQ18" s="40">
        <v>189.8</v>
      </c>
      <c r="BR18" s="40">
        <v>218.8</v>
      </c>
      <c r="BS18" s="40">
        <v>101.9</v>
      </c>
      <c r="BT18" s="40">
        <v>122.2</v>
      </c>
      <c r="BU18" s="40">
        <v>189.7</v>
      </c>
      <c r="BV18" s="40">
        <v>220.7</v>
      </c>
      <c r="BW18" s="44">
        <v>104.19999999999999</v>
      </c>
      <c r="BX18" s="44">
        <v>159.5</v>
      </c>
      <c r="BY18" s="44">
        <v>182.9</v>
      </c>
      <c r="BZ18" s="44">
        <v>195.4</v>
      </c>
      <c r="CA18" s="44">
        <v>156.4</v>
      </c>
      <c r="CB18" s="44">
        <v>167.8</v>
      </c>
      <c r="CC18" s="45">
        <v>184</v>
      </c>
      <c r="CD18" s="44">
        <v>164</v>
      </c>
      <c r="CE18" s="44">
        <v>171.8</v>
      </c>
      <c r="CF18" s="44">
        <v>187.2</v>
      </c>
      <c r="CG18" s="46">
        <v>205.3</v>
      </c>
      <c r="CH18" s="19">
        <v>185.2</v>
      </c>
      <c r="CI18" s="44">
        <v>172.6</v>
      </c>
      <c r="CJ18" s="44">
        <v>188.4</v>
      </c>
      <c r="CK18" s="45">
        <v>238.7</v>
      </c>
      <c r="CL18" s="75">
        <v>153.9</v>
      </c>
      <c r="CM18" s="75">
        <v>172.1</v>
      </c>
      <c r="CN18" s="44">
        <v>188.1</v>
      </c>
      <c r="CO18" s="44">
        <v>209.5</v>
      </c>
      <c r="CP18" s="86">
        <v>149.2</v>
      </c>
      <c r="CQ18" s="26"/>
      <c r="CR18" s="26"/>
      <c r="CS18" s="26"/>
      <c r="CT18" s="26"/>
      <c r="CU18" s="26"/>
      <c r="CV18" s="26"/>
    </row>
    <row r="19" spans="2:100" ht="13.5">
      <c r="B19" s="13" t="s">
        <v>22</v>
      </c>
      <c r="C19" s="40">
        <v>64.1</v>
      </c>
      <c r="D19" s="40">
        <v>68</v>
      </c>
      <c r="E19" s="40">
        <v>71.3</v>
      </c>
      <c r="F19" s="40">
        <v>78.1</v>
      </c>
      <c r="G19" s="40">
        <v>64.6</v>
      </c>
      <c r="H19" s="40">
        <v>68.8</v>
      </c>
      <c r="I19" s="40">
        <v>72.8</v>
      </c>
      <c r="J19" s="40">
        <v>80.7</v>
      </c>
      <c r="K19" s="40">
        <v>66.8</v>
      </c>
      <c r="L19" s="40">
        <v>71.3</v>
      </c>
      <c r="M19" s="40">
        <v>75.6</v>
      </c>
      <c r="N19" s="40">
        <v>84.3</v>
      </c>
      <c r="O19" s="40">
        <v>68.1</v>
      </c>
      <c r="P19" s="40">
        <v>73.2</v>
      </c>
      <c r="Q19" s="40">
        <v>78</v>
      </c>
      <c r="R19" s="40">
        <v>87.5</v>
      </c>
      <c r="S19" s="40">
        <v>68.8</v>
      </c>
      <c r="T19" s="40">
        <v>74.1</v>
      </c>
      <c r="U19" s="40">
        <v>79.3</v>
      </c>
      <c r="V19" s="40">
        <v>89.1</v>
      </c>
      <c r="W19" s="40">
        <v>71.4</v>
      </c>
      <c r="X19" s="40">
        <v>77.6</v>
      </c>
      <c r="Y19" s="40">
        <v>83.5</v>
      </c>
      <c r="Z19" s="40">
        <v>94</v>
      </c>
      <c r="AA19" s="40">
        <v>73.1</v>
      </c>
      <c r="AB19" s="40">
        <v>80.3</v>
      </c>
      <c r="AC19" s="40">
        <v>86.6</v>
      </c>
      <c r="AD19" s="40">
        <v>98.6</v>
      </c>
      <c r="AE19" s="40">
        <v>76</v>
      </c>
      <c r="AF19" s="40">
        <v>83.7</v>
      </c>
      <c r="AG19" s="40">
        <v>90.9</v>
      </c>
      <c r="AH19" s="40">
        <v>104.3</v>
      </c>
      <c r="AI19" s="40">
        <v>79.3</v>
      </c>
      <c r="AJ19" s="40">
        <v>87.7</v>
      </c>
      <c r="AK19" s="40">
        <v>95.3</v>
      </c>
      <c r="AL19" s="40">
        <v>109.6</v>
      </c>
      <c r="AM19" s="40">
        <v>81.3</v>
      </c>
      <c r="AN19" s="40">
        <v>90.2</v>
      </c>
      <c r="AO19" s="40">
        <v>98.3</v>
      </c>
      <c r="AP19" s="40">
        <v>113.2</v>
      </c>
      <c r="AQ19" s="40">
        <v>83.1</v>
      </c>
      <c r="AR19" s="40">
        <v>93.7</v>
      </c>
      <c r="AS19" s="40">
        <v>102.2</v>
      </c>
      <c r="AT19" s="40">
        <v>118.6</v>
      </c>
      <c r="AU19" s="40">
        <v>85</v>
      </c>
      <c r="AV19" s="40">
        <v>96</v>
      </c>
      <c r="AW19" s="40">
        <v>106.1</v>
      </c>
      <c r="AX19" s="40">
        <v>124.5</v>
      </c>
      <c r="AY19" s="40">
        <v>85.6</v>
      </c>
      <c r="AZ19" s="40">
        <v>96.9</v>
      </c>
      <c r="BA19" s="40">
        <v>107.3</v>
      </c>
      <c r="BB19" s="40">
        <v>126.2</v>
      </c>
      <c r="BC19" s="40">
        <v>84.8</v>
      </c>
      <c r="BD19" s="40">
        <v>96.1</v>
      </c>
      <c r="BE19" s="40">
        <v>106.5</v>
      </c>
      <c r="BF19" s="40">
        <v>127.8</v>
      </c>
      <c r="BG19" s="40">
        <v>84.2</v>
      </c>
      <c r="BH19" s="40">
        <v>95.6</v>
      </c>
      <c r="BI19" s="40">
        <v>106.5</v>
      </c>
      <c r="BJ19" s="40">
        <v>127.7</v>
      </c>
      <c r="BK19" s="40">
        <v>76.7</v>
      </c>
      <c r="BL19" s="40">
        <v>88</v>
      </c>
      <c r="BM19" s="40">
        <v>99.2</v>
      </c>
      <c r="BN19" s="40">
        <v>119</v>
      </c>
      <c r="BO19" s="40">
        <v>75.4</v>
      </c>
      <c r="BP19" s="40">
        <v>87</v>
      </c>
      <c r="BQ19" s="40">
        <v>98.6</v>
      </c>
      <c r="BR19" s="40">
        <v>118.6</v>
      </c>
      <c r="BS19" s="40">
        <v>78.3</v>
      </c>
      <c r="BT19" s="40">
        <v>90.5</v>
      </c>
      <c r="BU19" s="40">
        <v>103</v>
      </c>
      <c r="BV19" s="40">
        <v>124.4</v>
      </c>
      <c r="BW19" s="44">
        <v>85.2</v>
      </c>
      <c r="BX19" s="44">
        <v>102.6</v>
      </c>
      <c r="BY19" s="44">
        <v>93.30000000000001</v>
      </c>
      <c r="BZ19" s="44">
        <v>125</v>
      </c>
      <c r="CA19" s="44">
        <v>82.4</v>
      </c>
      <c r="CB19" s="44">
        <v>103.8</v>
      </c>
      <c r="CC19" s="45">
        <v>81.8</v>
      </c>
      <c r="CD19" s="44">
        <v>106.2</v>
      </c>
      <c r="CE19" s="44">
        <v>75.4</v>
      </c>
      <c r="CF19" s="44">
        <v>100.6</v>
      </c>
      <c r="CG19" s="46">
        <v>82.8</v>
      </c>
      <c r="CH19" s="19">
        <v>121</v>
      </c>
      <c r="CI19" s="44">
        <v>76.8</v>
      </c>
      <c r="CJ19" s="44">
        <v>100.7</v>
      </c>
      <c r="CK19" s="45">
        <v>82.8</v>
      </c>
      <c r="CL19" s="75">
        <v>122.7</v>
      </c>
      <c r="CM19" s="75">
        <v>76.6</v>
      </c>
      <c r="CN19" s="44">
        <v>100.1</v>
      </c>
      <c r="CO19" s="44">
        <v>84.9</v>
      </c>
      <c r="CP19" s="86">
        <v>129.7</v>
      </c>
      <c r="CQ19" s="83"/>
      <c r="CR19" s="83"/>
      <c r="CS19" s="83"/>
      <c r="CT19" s="83"/>
      <c r="CU19" s="83"/>
      <c r="CV19" s="83"/>
    </row>
    <row r="20" spans="2:100" ht="13.5">
      <c r="B20" s="13" t="s">
        <v>23</v>
      </c>
      <c r="C20" s="40">
        <v>37.5</v>
      </c>
      <c r="D20" s="40">
        <v>31.2</v>
      </c>
      <c r="E20" s="40">
        <v>41</v>
      </c>
      <c r="F20" s="40">
        <v>49.8</v>
      </c>
      <c r="G20" s="40">
        <v>37.6</v>
      </c>
      <c r="H20" s="40">
        <v>31.3</v>
      </c>
      <c r="I20" s="40">
        <v>41.1</v>
      </c>
      <c r="J20" s="40">
        <v>50</v>
      </c>
      <c r="K20" s="40">
        <v>38.5</v>
      </c>
      <c r="L20" s="40">
        <v>32.2</v>
      </c>
      <c r="M20" s="40">
        <v>42.9</v>
      </c>
      <c r="N20" s="40">
        <v>52.4</v>
      </c>
      <c r="O20" s="40">
        <v>39.3</v>
      </c>
      <c r="P20" s="40">
        <v>33.3</v>
      </c>
      <c r="Q20" s="40">
        <v>44.2</v>
      </c>
      <c r="R20" s="40">
        <v>54.1</v>
      </c>
      <c r="S20" s="40">
        <v>39.8</v>
      </c>
      <c r="T20" s="40">
        <v>33.8</v>
      </c>
      <c r="U20" s="40">
        <v>45.1</v>
      </c>
      <c r="V20" s="40">
        <v>55.5</v>
      </c>
      <c r="W20" s="40">
        <v>40.9</v>
      </c>
      <c r="X20" s="40">
        <v>34.9</v>
      </c>
      <c r="Y20" s="40">
        <v>47</v>
      </c>
      <c r="Z20" s="40">
        <v>59.3</v>
      </c>
      <c r="AA20" s="40">
        <v>41.3</v>
      </c>
      <c r="AB20" s="40">
        <v>36.1</v>
      </c>
      <c r="AC20" s="40">
        <v>48.9</v>
      </c>
      <c r="AD20" s="40">
        <v>62.1</v>
      </c>
      <c r="AE20" s="40">
        <v>43.6</v>
      </c>
      <c r="AF20" s="40">
        <v>38.5</v>
      </c>
      <c r="AG20" s="40">
        <v>52.8</v>
      </c>
      <c r="AH20" s="40">
        <v>67.4</v>
      </c>
      <c r="AI20" s="40">
        <v>45.7</v>
      </c>
      <c r="AJ20" s="40">
        <v>40.5</v>
      </c>
      <c r="AK20" s="40">
        <v>55.6</v>
      </c>
      <c r="AL20" s="40">
        <v>71.5</v>
      </c>
      <c r="AM20" s="40">
        <v>45.9</v>
      </c>
      <c r="AN20" s="40">
        <v>40.7</v>
      </c>
      <c r="AO20" s="40">
        <v>55.8</v>
      </c>
      <c r="AP20" s="40">
        <v>71.9</v>
      </c>
      <c r="AQ20" s="40">
        <v>47.9</v>
      </c>
      <c r="AR20" s="40">
        <v>43.2</v>
      </c>
      <c r="AS20" s="40">
        <v>59.4</v>
      </c>
      <c r="AT20" s="40">
        <v>77.3</v>
      </c>
      <c r="AU20" s="40">
        <v>50.4</v>
      </c>
      <c r="AV20" s="40">
        <v>45.5</v>
      </c>
      <c r="AW20" s="40">
        <v>63</v>
      </c>
      <c r="AX20" s="40">
        <v>82</v>
      </c>
      <c r="AY20" s="40">
        <v>50.7</v>
      </c>
      <c r="AZ20" s="40">
        <v>45.9</v>
      </c>
      <c r="BA20" s="40">
        <v>63.7</v>
      </c>
      <c r="BB20" s="40">
        <v>83.2</v>
      </c>
      <c r="BC20" s="40">
        <v>51.7</v>
      </c>
      <c r="BD20" s="40">
        <v>47.2</v>
      </c>
      <c r="BE20" s="40">
        <v>66.4</v>
      </c>
      <c r="BF20" s="40">
        <v>87.1</v>
      </c>
      <c r="BG20" s="40">
        <v>50.7</v>
      </c>
      <c r="BH20" s="40">
        <v>46.3</v>
      </c>
      <c r="BI20" s="40">
        <v>65.7</v>
      </c>
      <c r="BJ20" s="40">
        <v>86.2</v>
      </c>
      <c r="BK20" s="40">
        <v>46.2</v>
      </c>
      <c r="BL20" s="40">
        <v>42.8</v>
      </c>
      <c r="BM20" s="40">
        <v>65.6</v>
      </c>
      <c r="BN20" s="40">
        <v>86.1</v>
      </c>
      <c r="BO20" s="40">
        <v>47.1</v>
      </c>
      <c r="BP20" s="40">
        <v>43.7</v>
      </c>
      <c r="BQ20" s="40">
        <v>67</v>
      </c>
      <c r="BR20" s="40">
        <v>88.1</v>
      </c>
      <c r="BS20" s="40">
        <v>48.8</v>
      </c>
      <c r="BT20" s="40">
        <v>45.2</v>
      </c>
      <c r="BU20" s="40">
        <v>69.4</v>
      </c>
      <c r="BV20" s="40">
        <v>91.9</v>
      </c>
      <c r="BW20" s="44">
        <v>49.2</v>
      </c>
      <c r="BX20" s="44">
        <v>64</v>
      </c>
      <c r="BY20" s="44">
        <v>73.1</v>
      </c>
      <c r="BZ20" s="44">
        <v>77.7</v>
      </c>
      <c r="CA20" s="44">
        <v>53</v>
      </c>
      <c r="CB20" s="44">
        <v>65</v>
      </c>
      <c r="CC20" s="45">
        <v>73.8</v>
      </c>
      <c r="CD20" s="44">
        <v>76.6</v>
      </c>
      <c r="CE20" s="44">
        <v>52.3</v>
      </c>
      <c r="CF20" s="44">
        <v>55.7</v>
      </c>
      <c r="CG20" s="46">
        <v>73.5</v>
      </c>
      <c r="CH20" s="19">
        <v>66.7</v>
      </c>
      <c r="CI20" s="44">
        <v>54.4</v>
      </c>
      <c r="CJ20" s="44">
        <v>58.7</v>
      </c>
      <c r="CK20" s="45">
        <v>75.5</v>
      </c>
      <c r="CL20" s="75">
        <v>71.1</v>
      </c>
      <c r="CM20" s="75">
        <v>56.1</v>
      </c>
      <c r="CN20" s="44">
        <v>60.1</v>
      </c>
      <c r="CO20" s="44">
        <v>75.9</v>
      </c>
      <c r="CP20" s="86">
        <v>73.6</v>
      </c>
      <c r="CQ20" s="26"/>
      <c r="CR20" s="26"/>
      <c r="CS20" s="26"/>
      <c r="CT20" s="26"/>
      <c r="CU20" s="26"/>
      <c r="CV20" s="26"/>
    </row>
    <row r="21" spans="2:100" ht="13.5">
      <c r="B21" s="13" t="s">
        <v>24</v>
      </c>
      <c r="C21" s="40">
        <v>27.9</v>
      </c>
      <c r="D21" s="40">
        <v>31.8</v>
      </c>
      <c r="E21" s="40">
        <v>44.9</v>
      </c>
      <c r="F21" s="40">
        <v>40.3</v>
      </c>
      <c r="G21" s="40">
        <v>28.2</v>
      </c>
      <c r="H21" s="40">
        <v>32.4</v>
      </c>
      <c r="I21" s="40">
        <v>45.8</v>
      </c>
      <c r="J21" s="40">
        <v>41.5</v>
      </c>
      <c r="K21" s="40">
        <v>29.6</v>
      </c>
      <c r="L21" s="40">
        <v>33.9</v>
      </c>
      <c r="M21" s="40">
        <v>48.4</v>
      </c>
      <c r="N21" s="40">
        <v>44.1</v>
      </c>
      <c r="O21" s="40">
        <v>30.3</v>
      </c>
      <c r="P21" s="40">
        <v>35</v>
      </c>
      <c r="Q21" s="40">
        <v>50</v>
      </c>
      <c r="R21" s="40">
        <v>45.7</v>
      </c>
      <c r="S21" s="40">
        <v>30.3</v>
      </c>
      <c r="T21" s="40">
        <v>35.4</v>
      </c>
      <c r="U21" s="40">
        <v>50.8</v>
      </c>
      <c r="V21" s="40">
        <v>46.6</v>
      </c>
      <c r="W21" s="40">
        <v>32.6</v>
      </c>
      <c r="X21" s="40">
        <v>38.4</v>
      </c>
      <c r="Y21" s="40">
        <v>55.9</v>
      </c>
      <c r="Z21" s="40">
        <v>52.5</v>
      </c>
      <c r="AA21" s="40">
        <v>33.9</v>
      </c>
      <c r="AB21" s="40">
        <v>40</v>
      </c>
      <c r="AC21" s="40">
        <v>58.5</v>
      </c>
      <c r="AD21" s="40">
        <v>55.1</v>
      </c>
      <c r="AE21" s="40">
        <v>35.9</v>
      </c>
      <c r="AF21" s="40">
        <v>42.6</v>
      </c>
      <c r="AG21" s="40">
        <v>62.3</v>
      </c>
      <c r="AH21" s="40">
        <v>58.9</v>
      </c>
      <c r="AI21" s="40">
        <v>37.7</v>
      </c>
      <c r="AJ21" s="40">
        <v>45</v>
      </c>
      <c r="AK21" s="40">
        <v>65.7</v>
      </c>
      <c r="AL21" s="40">
        <v>62.2</v>
      </c>
      <c r="AM21" s="40">
        <v>38.9</v>
      </c>
      <c r="AN21" s="40">
        <v>46.9</v>
      </c>
      <c r="AO21" s="40">
        <v>68.7</v>
      </c>
      <c r="AP21" s="40">
        <v>65</v>
      </c>
      <c r="AQ21" s="40">
        <v>41.1</v>
      </c>
      <c r="AR21" s="40">
        <v>49.6</v>
      </c>
      <c r="AS21" s="40">
        <v>73</v>
      </c>
      <c r="AT21" s="40">
        <v>69.6</v>
      </c>
      <c r="AU21" s="40">
        <v>43.1</v>
      </c>
      <c r="AV21" s="40">
        <v>52.3</v>
      </c>
      <c r="AW21" s="40">
        <v>76.9</v>
      </c>
      <c r="AX21" s="40">
        <v>73.3</v>
      </c>
      <c r="AY21" s="40">
        <v>45</v>
      </c>
      <c r="AZ21" s="40">
        <v>55.2</v>
      </c>
      <c r="BA21" s="40">
        <v>81.3</v>
      </c>
      <c r="BB21" s="40">
        <v>77.7</v>
      </c>
      <c r="BC21" s="40">
        <v>47.2</v>
      </c>
      <c r="BD21" s="40">
        <v>58.5</v>
      </c>
      <c r="BE21" s="40">
        <v>86.3</v>
      </c>
      <c r="BF21" s="40">
        <v>82.1</v>
      </c>
      <c r="BG21" s="40">
        <v>49.8</v>
      </c>
      <c r="BH21" s="40">
        <v>62.8</v>
      </c>
      <c r="BI21" s="40">
        <v>92.6</v>
      </c>
      <c r="BJ21" s="40">
        <v>89.3</v>
      </c>
      <c r="BK21" s="40">
        <v>47.4</v>
      </c>
      <c r="BL21" s="40">
        <v>60.2</v>
      </c>
      <c r="BM21" s="40">
        <v>88.9</v>
      </c>
      <c r="BN21" s="40">
        <v>85.8</v>
      </c>
      <c r="BO21" s="40">
        <v>50.9</v>
      </c>
      <c r="BP21" s="40">
        <v>64.6</v>
      </c>
      <c r="BQ21" s="40">
        <v>95.6</v>
      </c>
      <c r="BR21" s="40">
        <v>92.5</v>
      </c>
      <c r="BS21" s="40">
        <v>52.9</v>
      </c>
      <c r="BT21" s="40">
        <v>67.4</v>
      </c>
      <c r="BU21" s="40">
        <v>99.9</v>
      </c>
      <c r="BV21" s="40">
        <v>97</v>
      </c>
      <c r="BW21" s="44">
        <v>54.8</v>
      </c>
      <c r="BX21" s="44">
        <v>70.2</v>
      </c>
      <c r="BY21" s="44">
        <v>115.6</v>
      </c>
      <c r="BZ21" s="44">
        <v>100.2</v>
      </c>
      <c r="CA21" s="44">
        <v>83.8</v>
      </c>
      <c r="CB21" s="44">
        <v>64.3</v>
      </c>
      <c r="CC21" s="45">
        <v>125.5</v>
      </c>
      <c r="CD21" s="44">
        <v>108.6</v>
      </c>
      <c r="CE21" s="44">
        <v>90.7</v>
      </c>
      <c r="CF21" s="44">
        <v>95.7</v>
      </c>
      <c r="CG21" s="46">
        <v>146.2</v>
      </c>
      <c r="CH21" s="19">
        <v>92.4</v>
      </c>
      <c r="CI21" s="44">
        <v>102.4</v>
      </c>
      <c r="CJ21" s="44">
        <v>113.6</v>
      </c>
      <c r="CK21" s="45">
        <v>130.5</v>
      </c>
      <c r="CL21" s="75">
        <v>117.4</v>
      </c>
      <c r="CM21" s="75">
        <v>105.4</v>
      </c>
      <c r="CN21" s="44">
        <v>118.5</v>
      </c>
      <c r="CO21" s="44">
        <v>127.5</v>
      </c>
      <c r="CP21" s="86">
        <v>133.1</v>
      </c>
      <c r="CQ21" s="26"/>
      <c r="CR21" s="26"/>
      <c r="CS21" s="26"/>
      <c r="CT21" s="26"/>
      <c r="CU21" s="26"/>
      <c r="CV21" s="26"/>
    </row>
    <row r="22" spans="2:100" ht="27">
      <c r="B22" s="13" t="s">
        <v>6</v>
      </c>
      <c r="C22" s="96">
        <v>-26.1</v>
      </c>
      <c r="D22" s="96">
        <v>-25.1</v>
      </c>
      <c r="E22" s="96">
        <v>-24.6</v>
      </c>
      <c r="F22" s="96">
        <v>-23.1</v>
      </c>
      <c r="G22" s="96">
        <v>-25.2</v>
      </c>
      <c r="H22" s="96">
        <v>-24.4</v>
      </c>
      <c r="I22" s="96">
        <v>-24</v>
      </c>
      <c r="J22" s="96">
        <v>-22.6</v>
      </c>
      <c r="K22" s="96">
        <v>-21</v>
      </c>
      <c r="L22" s="96">
        <v>-20.6</v>
      </c>
      <c r="M22" s="96">
        <v>-20.4</v>
      </c>
      <c r="N22" s="96">
        <v>-19.1</v>
      </c>
      <c r="O22" s="96">
        <v>-18</v>
      </c>
      <c r="P22" s="96">
        <v>-17.9</v>
      </c>
      <c r="Q22" s="96">
        <v>-17.9</v>
      </c>
      <c r="R22" s="96">
        <v>-17.7</v>
      </c>
      <c r="S22" s="96">
        <v>-18.1</v>
      </c>
      <c r="T22" s="96">
        <v>-18.1</v>
      </c>
      <c r="U22" s="96">
        <v>-18.2</v>
      </c>
      <c r="V22" s="96">
        <v>-18.1</v>
      </c>
      <c r="W22" s="96">
        <v>-18.2</v>
      </c>
      <c r="X22" s="96">
        <v>-18.4</v>
      </c>
      <c r="Y22" s="96">
        <v>-18.7</v>
      </c>
      <c r="Z22" s="96">
        <v>-18.7</v>
      </c>
      <c r="AA22" s="96">
        <v>-16.5</v>
      </c>
      <c r="AB22" s="96">
        <v>-16.8</v>
      </c>
      <c r="AC22" s="96">
        <v>-17.6</v>
      </c>
      <c r="AD22" s="96">
        <v>-17.6</v>
      </c>
      <c r="AE22" s="96">
        <v>-14.1</v>
      </c>
      <c r="AF22" s="96">
        <v>-14.2</v>
      </c>
      <c r="AG22" s="96">
        <v>-15.9</v>
      </c>
      <c r="AH22" s="96">
        <v>-15.9</v>
      </c>
      <c r="AI22" s="96">
        <v>-10.6</v>
      </c>
      <c r="AJ22" s="96">
        <v>-10.7</v>
      </c>
      <c r="AK22" s="96">
        <v>-11.9</v>
      </c>
      <c r="AL22" s="96">
        <v>-12</v>
      </c>
      <c r="AM22" s="96">
        <v>-7.9</v>
      </c>
      <c r="AN22" s="96">
        <v>-8</v>
      </c>
      <c r="AO22" s="96">
        <v>-8.9</v>
      </c>
      <c r="AP22" s="96">
        <v>-9</v>
      </c>
      <c r="AQ22" s="96">
        <v>-6</v>
      </c>
      <c r="AR22" s="96">
        <v>-6</v>
      </c>
      <c r="AS22" s="96">
        <v>-6.7</v>
      </c>
      <c r="AT22" s="96">
        <v>-6.7</v>
      </c>
      <c r="AU22" s="96">
        <v>-4.5</v>
      </c>
      <c r="AV22" s="96">
        <v>-4.5</v>
      </c>
      <c r="AW22" s="96">
        <v>-5</v>
      </c>
      <c r="AX22" s="96">
        <v>-5</v>
      </c>
      <c r="AY22" s="96">
        <v>-3.3</v>
      </c>
      <c r="AZ22" s="96">
        <v>-3.4</v>
      </c>
      <c r="BA22" s="96">
        <v>-3.8</v>
      </c>
      <c r="BB22" s="96">
        <v>-3.8</v>
      </c>
      <c r="BC22" s="96">
        <v>-2.5</v>
      </c>
      <c r="BD22" s="96">
        <v>-2.5</v>
      </c>
      <c r="BE22" s="96">
        <v>-2.8</v>
      </c>
      <c r="BF22" s="96">
        <v>-2.8</v>
      </c>
      <c r="BG22" s="96">
        <v>-1.9</v>
      </c>
      <c r="BH22" s="96">
        <v>-1.9</v>
      </c>
      <c r="BI22" s="96">
        <v>-2.1</v>
      </c>
      <c r="BJ22" s="96">
        <v>-2.1</v>
      </c>
      <c r="BK22" s="96">
        <v>-1.4</v>
      </c>
      <c r="BL22" s="96">
        <v>-1.4</v>
      </c>
      <c r="BM22" s="96">
        <v>-1.6</v>
      </c>
      <c r="BN22" s="96">
        <v>-1.6</v>
      </c>
      <c r="BO22" s="96">
        <v>-1.1</v>
      </c>
      <c r="BP22" s="96">
        <v>-1.1</v>
      </c>
      <c r="BQ22" s="96">
        <v>-1.2</v>
      </c>
      <c r="BR22" s="96">
        <v>-1.2</v>
      </c>
      <c r="BS22" s="96">
        <v>-0.8</v>
      </c>
      <c r="BT22" s="96">
        <v>-0.8</v>
      </c>
      <c r="BU22" s="96">
        <v>-0.9</v>
      </c>
      <c r="BV22" s="96">
        <v>-0.9</v>
      </c>
      <c r="BW22" s="99">
        <v>-0.6</v>
      </c>
      <c r="BX22" s="99">
        <v>-0.6</v>
      </c>
      <c r="BY22" s="99">
        <v>-0.68</v>
      </c>
      <c r="BZ22" s="99">
        <v>-0.45</v>
      </c>
      <c r="CA22" s="99">
        <v>-0.45</v>
      </c>
      <c r="CB22" s="99">
        <v>-0.48</v>
      </c>
      <c r="CC22" s="100">
        <v>-0.49</v>
      </c>
      <c r="CD22" s="99">
        <v>-0.47</v>
      </c>
      <c r="CE22" s="99">
        <v>-0.45</v>
      </c>
      <c r="CF22" s="99">
        <v>-0.4</v>
      </c>
      <c r="CG22" s="101">
        <v>-0.4</v>
      </c>
      <c r="CH22" s="93">
        <v>-0.4</v>
      </c>
      <c r="CI22" s="99">
        <v>-0.6</v>
      </c>
      <c r="CJ22" s="99">
        <v>-0.45</v>
      </c>
      <c r="CK22" s="100">
        <v>-0.5</v>
      </c>
      <c r="CL22" s="99">
        <v>-0.45</v>
      </c>
      <c r="CM22" s="99">
        <v>-0.5</v>
      </c>
      <c r="CN22" s="99">
        <v>-0.6</v>
      </c>
      <c r="CO22" s="99">
        <v>-0.3</v>
      </c>
      <c r="CP22" s="105">
        <v>-0.5</v>
      </c>
      <c r="CQ22" s="26"/>
      <c r="CR22" s="26"/>
      <c r="CS22" s="26"/>
      <c r="CT22" s="26"/>
      <c r="CU22" s="26"/>
      <c r="CV22" s="26"/>
    </row>
    <row r="23" spans="2:100" ht="13.5">
      <c r="B23" s="13" t="s">
        <v>7</v>
      </c>
      <c r="C23" s="40">
        <v>135.3</v>
      </c>
      <c r="D23" s="40">
        <v>145.7</v>
      </c>
      <c r="E23" s="40">
        <v>165.5</v>
      </c>
      <c r="F23" s="40">
        <v>192</v>
      </c>
      <c r="G23" s="40">
        <v>148.2</v>
      </c>
      <c r="H23" s="40">
        <v>163</v>
      </c>
      <c r="I23" s="40">
        <v>186.9</v>
      </c>
      <c r="J23" s="40">
        <v>217.8</v>
      </c>
      <c r="K23" s="40">
        <v>161.4</v>
      </c>
      <c r="L23" s="40">
        <v>180.3</v>
      </c>
      <c r="M23" s="40">
        <v>207.2</v>
      </c>
      <c r="N23" s="40">
        <v>247.1</v>
      </c>
      <c r="O23" s="40">
        <v>177</v>
      </c>
      <c r="P23" s="40">
        <v>196.7</v>
      </c>
      <c r="Q23" s="40">
        <v>229.5</v>
      </c>
      <c r="R23" s="40">
        <v>274</v>
      </c>
      <c r="S23" s="40">
        <v>189.3</v>
      </c>
      <c r="T23" s="40">
        <v>211.1</v>
      </c>
      <c r="U23" s="40">
        <v>248</v>
      </c>
      <c r="V23" s="40">
        <v>298.1</v>
      </c>
      <c r="W23" s="40">
        <v>206.2</v>
      </c>
      <c r="X23" s="40">
        <v>234.1</v>
      </c>
      <c r="Y23" s="40">
        <v>275.8</v>
      </c>
      <c r="Z23" s="40">
        <v>333.6</v>
      </c>
      <c r="AA23" s="40">
        <v>226.9</v>
      </c>
      <c r="AB23" s="40">
        <v>260.5</v>
      </c>
      <c r="AC23" s="40">
        <v>306.9</v>
      </c>
      <c r="AD23" s="40">
        <v>374</v>
      </c>
      <c r="AE23" s="40">
        <v>260.6</v>
      </c>
      <c r="AF23" s="40">
        <v>299.7</v>
      </c>
      <c r="AG23" s="40">
        <v>355.2</v>
      </c>
      <c r="AH23" s="40">
        <v>435</v>
      </c>
      <c r="AI23" s="40">
        <v>262.7</v>
      </c>
      <c r="AJ23" s="40">
        <v>303.3</v>
      </c>
      <c r="AK23" s="40">
        <v>362</v>
      </c>
      <c r="AL23" s="40">
        <v>446.8</v>
      </c>
      <c r="AM23" s="40">
        <v>281.8</v>
      </c>
      <c r="AN23" s="40">
        <v>324.7</v>
      </c>
      <c r="AO23" s="40">
        <v>388.3</v>
      </c>
      <c r="AP23" s="40">
        <v>484.6</v>
      </c>
      <c r="AQ23" s="40">
        <v>302.7</v>
      </c>
      <c r="AR23" s="40">
        <v>350.3</v>
      </c>
      <c r="AS23" s="40">
        <v>419.8</v>
      </c>
      <c r="AT23" s="40">
        <v>529.3</v>
      </c>
      <c r="AU23" s="40">
        <v>321.2</v>
      </c>
      <c r="AV23" s="40">
        <v>374.4</v>
      </c>
      <c r="AW23" s="40">
        <v>449.1</v>
      </c>
      <c r="AX23" s="40">
        <v>567.9</v>
      </c>
      <c r="AY23" s="40">
        <v>345.7</v>
      </c>
      <c r="AZ23" s="40">
        <v>405.6</v>
      </c>
      <c r="BA23" s="44">
        <v>488.3</v>
      </c>
      <c r="BB23" s="44">
        <v>618.6</v>
      </c>
      <c r="BC23" s="40">
        <v>359.9</v>
      </c>
      <c r="BD23" s="40">
        <v>425.5</v>
      </c>
      <c r="BE23" s="40">
        <v>513.2</v>
      </c>
      <c r="BF23" s="40">
        <v>650.7</v>
      </c>
      <c r="BG23" s="40">
        <v>371.5</v>
      </c>
      <c r="BH23" s="40">
        <v>440.9</v>
      </c>
      <c r="BI23" s="40">
        <v>532.6</v>
      </c>
      <c r="BJ23" s="40">
        <v>676.3</v>
      </c>
      <c r="BK23" s="40">
        <v>351</v>
      </c>
      <c r="BL23" s="40">
        <v>420.2</v>
      </c>
      <c r="BM23" s="40">
        <v>508.6</v>
      </c>
      <c r="BN23" s="40">
        <v>652.6</v>
      </c>
      <c r="BO23" s="40">
        <v>360.7</v>
      </c>
      <c r="BP23" s="40">
        <v>429.2</v>
      </c>
      <c r="BQ23" s="40">
        <v>521.6</v>
      </c>
      <c r="BR23" s="40">
        <v>669.3</v>
      </c>
      <c r="BS23" s="40">
        <v>366</v>
      </c>
      <c r="BT23" s="40">
        <v>436.1</v>
      </c>
      <c r="BU23" s="40">
        <v>530.3</v>
      </c>
      <c r="BV23" s="40">
        <v>681.1</v>
      </c>
      <c r="BW23" s="44">
        <v>375.1</v>
      </c>
      <c r="BX23" s="44">
        <v>448</v>
      </c>
      <c r="BY23" s="44">
        <v>545.7</v>
      </c>
      <c r="BZ23" s="44">
        <v>699.1</v>
      </c>
      <c r="CA23" s="44">
        <v>390</v>
      </c>
      <c r="CB23" s="44">
        <v>413</v>
      </c>
      <c r="CC23" s="45">
        <v>542.2</v>
      </c>
      <c r="CD23" s="44">
        <v>668.5</v>
      </c>
      <c r="CE23" s="44">
        <v>392</v>
      </c>
      <c r="CF23" s="44">
        <v>450.3</v>
      </c>
      <c r="CG23" s="46">
        <v>601.1</v>
      </c>
      <c r="CH23" s="19">
        <v>743.5</v>
      </c>
      <c r="CI23" s="44">
        <v>432.8</v>
      </c>
      <c r="CJ23" s="44">
        <v>467.6</v>
      </c>
      <c r="CK23" s="45">
        <v>659.9</v>
      </c>
      <c r="CL23" s="75">
        <v>797.2</v>
      </c>
      <c r="CM23" s="75">
        <v>493.5</v>
      </c>
      <c r="CN23" s="44">
        <v>505.3</v>
      </c>
      <c r="CO23" s="44">
        <v>698.1</v>
      </c>
      <c r="CP23" s="86">
        <v>802.1</v>
      </c>
      <c r="CQ23" s="26"/>
      <c r="CR23" s="26"/>
      <c r="CS23" s="26"/>
      <c r="CT23" s="26"/>
      <c r="CU23" s="26"/>
      <c r="CV23" s="26"/>
    </row>
    <row r="24" spans="2:100" ht="14.25" thickBot="1">
      <c r="B24" s="9" t="s">
        <v>8</v>
      </c>
      <c r="C24" s="47">
        <v>1492.7999999999997</v>
      </c>
      <c r="D24" s="47">
        <v>1743.6000000000001</v>
      </c>
      <c r="E24" s="47">
        <v>2165.8</v>
      </c>
      <c r="F24" s="47">
        <v>2024.5</v>
      </c>
      <c r="G24" s="47">
        <v>1601.6</v>
      </c>
      <c r="H24" s="47">
        <v>1896.5999999999995</v>
      </c>
      <c r="I24" s="47">
        <v>2373.6000000000004</v>
      </c>
      <c r="J24" s="47">
        <v>2255.9</v>
      </c>
      <c r="K24" s="47">
        <v>1752.0000000000002</v>
      </c>
      <c r="L24" s="47">
        <v>2066.6000000000004</v>
      </c>
      <c r="M24" s="47">
        <v>2625.2</v>
      </c>
      <c r="N24" s="47">
        <v>2513.6</v>
      </c>
      <c r="O24" s="47">
        <v>1914.4999999999995</v>
      </c>
      <c r="P24" s="47">
        <v>2271.5999999999995</v>
      </c>
      <c r="Q24" s="47">
        <v>2887.1</v>
      </c>
      <c r="R24" s="47">
        <v>2713.1</v>
      </c>
      <c r="S24" s="47">
        <v>2361.300000000001</v>
      </c>
      <c r="T24" s="47">
        <v>2845.4</v>
      </c>
      <c r="U24" s="47">
        <v>3723.000000000001</v>
      </c>
      <c r="V24" s="47">
        <v>3593.0000000000005</v>
      </c>
      <c r="W24" s="47">
        <v>3315.5</v>
      </c>
      <c r="X24" s="47">
        <v>3831.7999999999997</v>
      </c>
      <c r="Y24" s="47">
        <v>4984.299999999999</v>
      </c>
      <c r="Z24" s="47">
        <v>4707.200000000001</v>
      </c>
      <c r="AA24" s="47">
        <v>4252.199999999999</v>
      </c>
      <c r="AB24" s="47">
        <v>4771.400000000001</v>
      </c>
      <c r="AC24" s="47">
        <v>6222.299999999998</v>
      </c>
      <c r="AD24" s="47">
        <v>5880.600000000001</v>
      </c>
      <c r="AE24" s="47">
        <v>4630</v>
      </c>
      <c r="AF24" s="47">
        <v>5251.599999999999</v>
      </c>
      <c r="AG24" s="47">
        <v>6918.900000000001</v>
      </c>
      <c r="AH24" s="47">
        <v>6563.599999999999</v>
      </c>
      <c r="AI24" s="47">
        <v>4906.3</v>
      </c>
      <c r="AJ24" s="47">
        <v>5576.599999999999</v>
      </c>
      <c r="AK24" s="47">
        <v>7418.700000000002</v>
      </c>
      <c r="AL24" s="47">
        <v>7651.600000000001</v>
      </c>
      <c r="AM24" s="47">
        <v>5148.7</v>
      </c>
      <c r="AN24" s="47">
        <v>5817.4</v>
      </c>
      <c r="AO24" s="47">
        <v>7716.500000000002</v>
      </c>
      <c r="AP24" s="47">
        <v>8094.299999999998</v>
      </c>
      <c r="AQ24" s="47">
        <v>5019.099999999999</v>
      </c>
      <c r="AR24" s="47">
        <v>5845.1</v>
      </c>
      <c r="AS24" s="47">
        <v>7696.700000000001</v>
      </c>
      <c r="AT24" s="47">
        <v>7794.800000000001</v>
      </c>
      <c r="AU24" s="47">
        <v>5115.3</v>
      </c>
      <c r="AV24" s="47">
        <v>5847.999999999999</v>
      </c>
      <c r="AW24" s="47">
        <v>7838.1</v>
      </c>
      <c r="AX24" s="47">
        <v>8134.9</v>
      </c>
      <c r="AY24" s="47">
        <v>5233.099999999999</v>
      </c>
      <c r="AZ24" s="47">
        <v>6292</v>
      </c>
      <c r="BA24" s="47">
        <v>8316.1</v>
      </c>
      <c r="BB24" s="47">
        <v>8669.1</v>
      </c>
      <c r="BC24" s="47">
        <v>5334.299999999999</v>
      </c>
      <c r="BD24" s="47">
        <v>6454.099999999999</v>
      </c>
      <c r="BE24" s="47">
        <v>8536.900000000001</v>
      </c>
      <c r="BF24" s="47">
        <v>8982.600000000002</v>
      </c>
      <c r="BG24" s="47">
        <v>5500.500000000001</v>
      </c>
      <c r="BH24" s="47">
        <v>6509.4000000000015</v>
      </c>
      <c r="BI24" s="47">
        <v>8492.9</v>
      </c>
      <c r="BJ24" s="47">
        <v>9112.699999999999</v>
      </c>
      <c r="BK24" s="47">
        <v>5298.699999999999</v>
      </c>
      <c r="BL24" s="47">
        <v>6303.700000000002</v>
      </c>
      <c r="BM24" s="47">
        <v>8239.8</v>
      </c>
      <c r="BN24" s="47">
        <v>8866</v>
      </c>
      <c r="BO24" s="47">
        <v>5276.7</v>
      </c>
      <c r="BP24" s="47">
        <v>6312.2</v>
      </c>
      <c r="BQ24" s="47">
        <v>8260.3</v>
      </c>
      <c r="BR24" s="47">
        <v>8903.1</v>
      </c>
      <c r="BS24" s="47">
        <v>5344.6</v>
      </c>
      <c r="BT24" s="47">
        <v>6391.6</v>
      </c>
      <c r="BU24" s="47">
        <v>8375.7</v>
      </c>
      <c r="BV24" s="47">
        <v>9071.8</v>
      </c>
      <c r="BW24" s="47">
        <v>5532.7</v>
      </c>
      <c r="BX24" s="47">
        <v>6547.6</v>
      </c>
      <c r="BY24" s="47">
        <v>8610.8</v>
      </c>
      <c r="BZ24" s="47">
        <v>9216.3</v>
      </c>
      <c r="CA24" s="47">
        <v>5630.5</v>
      </c>
      <c r="CB24" s="47">
        <v>6337.5</v>
      </c>
      <c r="CC24" s="47">
        <v>8032.8</v>
      </c>
      <c r="CD24" s="47">
        <v>8650.8</v>
      </c>
      <c r="CE24" s="47">
        <v>5570.3</v>
      </c>
      <c r="CF24" s="47">
        <v>6598.8</v>
      </c>
      <c r="CG24" s="47">
        <v>8718.5</v>
      </c>
      <c r="CH24" s="47">
        <v>9373.2</v>
      </c>
      <c r="CI24" s="47">
        <v>5932.1</v>
      </c>
      <c r="CJ24" s="47">
        <v>7018.7</v>
      </c>
      <c r="CK24" s="60">
        <v>9057.4</v>
      </c>
      <c r="CL24" s="77">
        <v>9679.3</v>
      </c>
      <c r="CM24" s="77">
        <v>5968.7</v>
      </c>
      <c r="CN24" s="47">
        <v>7080.7</v>
      </c>
      <c r="CO24" s="47">
        <v>9211.7</v>
      </c>
      <c r="CP24" s="88">
        <v>9782.6</v>
      </c>
      <c r="CQ24" s="26"/>
      <c r="CR24" s="26"/>
      <c r="CS24" s="26"/>
      <c r="CT24" s="26"/>
      <c r="CU24" s="26"/>
      <c r="CV24" s="26"/>
    </row>
    <row r="25" spans="2:87" ht="16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23"/>
    </row>
    <row r="26" spans="2:94" ht="14.25" customHeight="1">
      <c r="B26" s="123" t="s">
        <v>25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</row>
    <row r="27" spans="2:94" ht="17.25" customHeight="1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</row>
    <row r="28" spans="2:87" ht="16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23"/>
    </row>
    <row r="29" spans="3:89" ht="16.5" customHeight="1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</row>
    <row r="30" spans="75:87" ht="16.5" customHeight="1"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</row>
    <row r="31" spans="75:87" ht="16.5" customHeight="1"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3.5"/>
  </sheetData>
  <sheetProtection/>
  <mergeCells count="28">
    <mergeCell ref="CT4:CV4"/>
    <mergeCell ref="B2:CP2"/>
    <mergeCell ref="B3:CP3"/>
    <mergeCell ref="B26:CP27"/>
    <mergeCell ref="AA5:AD5"/>
    <mergeCell ref="B5:B6"/>
    <mergeCell ref="C5:F5"/>
    <mergeCell ref="G5:J5"/>
    <mergeCell ref="K5:N5"/>
    <mergeCell ref="O5:R5"/>
    <mergeCell ref="S5:V5"/>
    <mergeCell ref="BW5:BZ5"/>
    <mergeCell ref="AE5:AH5"/>
    <mergeCell ref="AI5:AL5"/>
    <mergeCell ref="AM5:AP5"/>
    <mergeCell ref="AQ5:AT5"/>
    <mergeCell ref="AU5:AX5"/>
    <mergeCell ref="AY5:BB5"/>
    <mergeCell ref="W5:Z5"/>
    <mergeCell ref="CM5:CP5"/>
    <mergeCell ref="CI5:CL5"/>
    <mergeCell ref="CA5:CD5"/>
    <mergeCell ref="CE5:CH5"/>
    <mergeCell ref="BC5:BF5"/>
    <mergeCell ref="BG5:BJ5"/>
    <mergeCell ref="BK5:BN5"/>
    <mergeCell ref="BO5:BR5"/>
    <mergeCell ref="BS5:BV5"/>
  </mergeCells>
  <printOptions/>
  <pageMargins left="0.19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Ilaha Huseynova</cp:lastModifiedBy>
  <cp:lastPrinted>2024-01-29T13:06:26Z</cp:lastPrinted>
  <dcterms:created xsi:type="dcterms:W3CDTF">2021-01-18T11:22:41Z</dcterms:created>
  <dcterms:modified xsi:type="dcterms:W3CDTF">2024-03-28T14:22:27Z</dcterms:modified>
  <cp:category/>
  <cp:version/>
  <cp:contentType/>
  <cp:contentStatus/>
</cp:coreProperties>
</file>