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40" windowHeight="11160" activeTab="0"/>
  </bookViews>
  <sheets>
    <sheet name="012" sheetId="1" r:id="rId1"/>
  </sheets>
  <definedNames/>
  <calcPr fullCalcOnLoad="1"/>
</workbook>
</file>

<file path=xl/sharedStrings.xml><?xml version="1.0" encoding="utf-8"?>
<sst xmlns="http://schemas.openxmlformats.org/spreadsheetml/2006/main" count="181" uniqueCount="136">
  <si>
    <t>12. İqtisadiyyat üzrə toplu hesablar, cari qiymətlərlə, milyon manatla</t>
  </si>
  <si>
    <t>Əməliyyatlar və balanslaşdırıcı maddələrin kodu və adı</t>
  </si>
  <si>
    <t>1993</t>
  </si>
  <si>
    <t>1994</t>
  </si>
  <si>
    <t>1995</t>
  </si>
  <si>
    <t>1996</t>
  </si>
  <si>
    <t>1997</t>
  </si>
  <si>
    <t>1998</t>
  </si>
  <si>
    <t>1999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</si>
  <si>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</si>
  <si>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</si>
  <si>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</si>
  <si>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</si>
  <si>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</si>
  <si>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</si>
  <si>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</si>
  <si>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</si>
  <si>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</si>
  <si>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</si>
  <si>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</si>
  <si>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</si>
  <si>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</si>
  <si>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</si>
  <si>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</si>
  <si>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</si>
  <si>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</si>
  <si>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</si>
  <si>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</si>
  <si>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</si>
  <si>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 xml:space="preserve">Məhsul və xidmətlər hesabı </t>
  </si>
  <si>
    <t>Ehtiyatlar</t>
  </si>
  <si>
    <t>P.1</t>
  </si>
  <si>
    <t>Məhsul və xidmətlərin ümumi buraxılışı</t>
  </si>
  <si>
    <t>P.2</t>
  </si>
  <si>
    <t>Aralıq istehlak</t>
  </si>
  <si>
    <t>D.21</t>
  </si>
  <si>
    <t>Məhsula və idxala vergilər (+)</t>
  </si>
  <si>
    <t>D.31</t>
  </si>
  <si>
    <t>Məhsula və idxala subsidiyalar (-)</t>
  </si>
  <si>
    <t>B.1*g</t>
  </si>
  <si>
    <t>Bazar qiymətlərində ümumi daxili məhsul</t>
  </si>
  <si>
    <t>İstifadə</t>
  </si>
  <si>
    <t>P.4</t>
  </si>
  <si>
    <t>Faktiki  son istehlak xərcləri</t>
  </si>
  <si>
    <t>o cümlədən:</t>
  </si>
  <si>
    <t>Ev təsərrüfatlarının faktiki son istehlak xərcləri</t>
  </si>
  <si>
    <t>P.3</t>
  </si>
  <si>
    <t>ev təsərrüfatlarının son istehlak xərcləri</t>
  </si>
  <si>
    <t>13286,2</t>
  </si>
  <si>
    <t>fərdi xidmətlər göstərən dövlət idarələrinin xərcləri</t>
  </si>
  <si>
    <t>ev təsərrüfatlarına xidmət göstərən qeyri - kommersiya təşkilatlarının xərcləri</t>
  </si>
  <si>
    <t xml:space="preserve">Kollektiv xidmətlər göstərən dövlət  idarələrinın faktiki son istehlak xərcləri </t>
  </si>
  <si>
    <t>P.51</t>
  </si>
  <si>
    <t>Əsas fondların ümumi yığımı</t>
  </si>
  <si>
    <t>P.52</t>
  </si>
  <si>
    <t>Maddi dövriyyə vəsaitlərinin dəyişməsi (+,-)</t>
  </si>
  <si>
    <t>P.6 n</t>
  </si>
  <si>
    <t>Mal və xidmətlər üzrə xalis ixrac</t>
  </si>
  <si>
    <t xml:space="preserve">P.6 </t>
  </si>
  <si>
    <t>mal və xidmətlər üzrə ixrac</t>
  </si>
  <si>
    <t>P.7</t>
  </si>
  <si>
    <t>mal və xidmətlər üzrə                                                                                                                                                                                          idxal (-)</t>
  </si>
  <si>
    <t>Statistik fərq</t>
  </si>
  <si>
    <t>İstifadə olunmuş ümumi daxili məhsul</t>
  </si>
  <si>
    <t xml:space="preserve">İstehsal hesabı </t>
  </si>
  <si>
    <t>Əsas qiymətlərlə məhsul və xidmətlərin ümumi buraxılışı</t>
  </si>
  <si>
    <t>738,0</t>
  </si>
  <si>
    <t xml:space="preserve">İstifadə </t>
  </si>
  <si>
    <t>B.1g</t>
  </si>
  <si>
    <t>Ümumi əlavə dəyər (əsas qiymətlərlə)</t>
  </si>
  <si>
    <t xml:space="preserve">Gəlirlərin yaranması hesabı </t>
  </si>
  <si>
    <t>D.1</t>
  </si>
  <si>
    <t>Əmək ödənişləri</t>
  </si>
  <si>
    <t>D.29</t>
  </si>
  <si>
    <t>İstehsala digər vergilər (-)</t>
  </si>
  <si>
    <t>25,0</t>
  </si>
  <si>
    <t>D.39</t>
  </si>
  <si>
    <t>İstehsala digər subsidiyalar (-)</t>
  </si>
  <si>
    <t>B.2g/B.3g</t>
  </si>
  <si>
    <t>Ümumi mənfəət      (qarışıq gəlirlər)</t>
  </si>
  <si>
    <t>K.1</t>
  </si>
  <si>
    <t>Əsas fondların istehlakı</t>
  </si>
  <si>
    <t>B.2n</t>
  </si>
  <si>
    <t>Xalis mənfəət                                                                                                                                  (xalis qarışıq gəlirlər)</t>
  </si>
  <si>
    <t xml:space="preserve">Gəlirlərin ilkin bölüşdürülməsi hesabı                                                                                                                                                           </t>
  </si>
  <si>
    <t xml:space="preserve">Ehtiyatlar </t>
  </si>
  <si>
    <t>Ümumi mənfəət (qarışıq gəlirlər)</t>
  </si>
  <si>
    <t>D.2</t>
  </si>
  <si>
    <t>İstehsala və idxala vergilər</t>
  </si>
  <si>
    <t>D.3</t>
  </si>
  <si>
    <t>Subsidiyalar</t>
  </si>
  <si>
    <t>D.4</t>
  </si>
  <si>
    <t>Mülkiyyətdən alınmış gəlirlər</t>
  </si>
  <si>
    <t>Mülkiyyətdən verilmiş gəlirlər</t>
  </si>
  <si>
    <t>B.5g</t>
  </si>
  <si>
    <t xml:space="preserve">İlkin gəlirlərin ümumi qalığı </t>
  </si>
  <si>
    <t>375,0</t>
  </si>
  <si>
    <t>2724,7</t>
  </si>
  <si>
    <t xml:space="preserve">Gəlirlərin təkrar bölüşdürülməsi hesabı </t>
  </si>
  <si>
    <t>İlkin gəlirlərin ümumi qalığı</t>
  </si>
  <si>
    <t>Alınmış cari transferlər</t>
  </si>
  <si>
    <t>o cümlədən :</t>
  </si>
  <si>
    <t>D.5</t>
  </si>
  <si>
    <t>gəlirlərə, əmlaka və s.vergilər</t>
  </si>
  <si>
    <t>D.61</t>
  </si>
  <si>
    <t>sosial sığortaya ayırmalar</t>
  </si>
  <si>
    <t>D.62</t>
  </si>
  <si>
    <t>sosial müavinətlər</t>
  </si>
  <si>
    <t>D.7</t>
  </si>
  <si>
    <t>digər cari transferlər</t>
  </si>
  <si>
    <t>Verilmış cari transferlər</t>
  </si>
  <si>
    <t>B.6g</t>
  </si>
  <si>
    <t>Sərəncamda qalan ümumi gəlir</t>
  </si>
  <si>
    <t xml:space="preserve">Sərəncamda qalan gəlirlərin istifadəsi hesabı </t>
  </si>
  <si>
    <t>37358,3</t>
  </si>
  <si>
    <t>Son istehlak xərcləri</t>
  </si>
  <si>
    <t>B.8g</t>
  </si>
  <si>
    <t>Qənaət</t>
  </si>
  <si>
    <t>2,0</t>
  </si>
  <si>
    <t xml:space="preserve">Əsaslı xərclər hesabı </t>
  </si>
  <si>
    <t>Passivlərin və kapitalın xalis dəyərinin dəyişməsi</t>
  </si>
  <si>
    <t>D.9</t>
  </si>
  <si>
    <t>Alınmış əsaslı transferlər</t>
  </si>
  <si>
    <t>2.3</t>
  </si>
  <si>
    <t>Verilmış əsaslı transferlər (-)</t>
  </si>
  <si>
    <t>B.10.1</t>
  </si>
  <si>
    <t>Əsaslı transferlər və yığım nəzərə alınmaqla şəxsi vəsaitin dəyərinin dəyişməsi</t>
  </si>
  <si>
    <t xml:space="preserve">Aktivlərin dəyişməsi </t>
  </si>
  <si>
    <t>Maddi dövriyyə vəsaitləri ehtiyatlarının dəyişilməsi</t>
  </si>
  <si>
    <t>K.2</t>
  </si>
  <si>
    <t>Qeyri-maddi aktivlərin və torpaqların xalis alqısı</t>
  </si>
  <si>
    <t>B.9</t>
  </si>
  <si>
    <t>Xalis kredit (+), xalis borc (-)</t>
  </si>
  <si>
    <t>2021</t>
  </si>
  <si>
    <t>2022*</t>
  </si>
  <si>
    <t>*) İlikin məlumatlar</t>
  </si>
</sst>
</file>

<file path=xl/styles.xml><?xml version="1.0" encoding="utf-8"?>
<styleSheet xmlns="http://schemas.openxmlformats.org/spreadsheetml/2006/main">
  <numFmts count="23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>
      <alignment/>
      <protection/>
    </xf>
  </cellStyleXfs>
  <cellXfs count="142">
    <xf numFmtId="0" fontId="0" fillId="0" borderId="0" xfId="0" applyFont="1" applyAlignment="1">
      <alignment/>
    </xf>
    <xf numFmtId="0" fontId="43" fillId="0" borderId="0" xfId="0" applyFont="1" applyAlignment="1">
      <alignment/>
    </xf>
    <xf numFmtId="49" fontId="4" fillId="0" borderId="0" xfId="57" applyNumberFormat="1" applyFont="1" applyBorder="1">
      <alignment/>
      <protection/>
    </xf>
    <xf numFmtId="49" fontId="5" fillId="0" borderId="0" xfId="57" applyNumberFormat="1" applyFont="1" applyBorder="1" applyAlignment="1">
      <alignment horizontal="center" wrapText="1"/>
      <protection/>
    </xf>
    <xf numFmtId="49" fontId="5" fillId="0" borderId="0" xfId="57" applyNumberFormat="1" applyFont="1" applyFill="1" applyBorder="1" applyAlignment="1">
      <alignment horizontal="center" wrapText="1"/>
      <protection/>
    </xf>
    <xf numFmtId="49" fontId="4" fillId="0" borderId="10" xfId="57" applyNumberFormat="1" applyFont="1" applyBorder="1" applyAlignment="1">
      <alignment horizontal="center" vertical="center"/>
      <protection/>
    </xf>
    <xf numFmtId="49" fontId="4" fillId="0" borderId="10" xfId="57" applyNumberFormat="1" applyFont="1" applyFill="1" applyBorder="1" applyAlignment="1">
      <alignment horizontal="center" vertical="center"/>
      <protection/>
    </xf>
    <xf numFmtId="49" fontId="4" fillId="0" borderId="11" xfId="57" applyNumberFormat="1" applyFont="1" applyBorder="1" applyAlignment="1">
      <alignment horizontal="center" vertical="center"/>
      <protection/>
    </xf>
    <xf numFmtId="49" fontId="4" fillId="0" borderId="12" xfId="57" applyNumberFormat="1" applyFont="1" applyBorder="1" applyAlignment="1">
      <alignment horizontal="center" vertical="center"/>
      <protection/>
    </xf>
    <xf numFmtId="49" fontId="4" fillId="0" borderId="13" xfId="57" applyNumberFormat="1" applyFont="1" applyBorder="1" applyAlignment="1">
      <alignment horizontal="center" vertical="center"/>
      <protection/>
    </xf>
    <xf numFmtId="0" fontId="43" fillId="0" borderId="0" xfId="0" applyFont="1" applyAlignment="1">
      <alignment wrapText="1"/>
    </xf>
    <xf numFmtId="49" fontId="5" fillId="0" borderId="14" xfId="57" applyNumberFormat="1" applyFont="1" applyBorder="1">
      <alignment/>
      <protection/>
    </xf>
    <xf numFmtId="49" fontId="5" fillId="0" borderId="15" xfId="57" applyNumberFormat="1" applyFont="1" applyBorder="1" applyAlignment="1">
      <alignment wrapText="1"/>
      <protection/>
    </xf>
    <xf numFmtId="49" fontId="5" fillId="0" borderId="15" xfId="57" applyNumberFormat="1" applyFont="1" applyBorder="1" applyAlignment="1">
      <alignment horizontal="right" wrapText="1"/>
      <protection/>
    </xf>
    <xf numFmtId="173" fontId="5" fillId="0" borderId="15" xfId="57" applyNumberFormat="1" applyFont="1" applyBorder="1" applyAlignment="1">
      <alignment horizontal="right"/>
      <protection/>
    </xf>
    <xf numFmtId="173" fontId="5" fillId="0" borderId="15" xfId="57" applyNumberFormat="1" applyFont="1" applyFill="1" applyBorder="1" applyAlignment="1">
      <alignment horizontal="right"/>
      <protection/>
    </xf>
    <xf numFmtId="0" fontId="5" fillId="0" borderId="15" xfId="57" applyNumberFormat="1" applyFont="1" applyBorder="1" applyAlignment="1">
      <alignment horizontal="right"/>
      <protection/>
    </xf>
    <xf numFmtId="173" fontId="5" fillId="0" borderId="16" xfId="57" applyNumberFormat="1" applyFont="1" applyBorder="1" applyAlignment="1">
      <alignment horizontal="right"/>
      <protection/>
    </xf>
    <xf numFmtId="173" fontId="5" fillId="0" borderId="17" xfId="57" applyNumberFormat="1" applyFont="1" applyBorder="1" applyAlignment="1">
      <alignment horizontal="right"/>
      <protection/>
    </xf>
    <xf numFmtId="173" fontId="5" fillId="0" borderId="18" xfId="57" applyNumberFormat="1" applyFont="1" applyBorder="1" applyAlignment="1">
      <alignment horizontal="right"/>
      <protection/>
    </xf>
    <xf numFmtId="49" fontId="4" fillId="0" borderId="14" xfId="57" applyNumberFormat="1" applyFont="1" applyBorder="1" applyAlignment="1">
      <alignment/>
      <protection/>
    </xf>
    <xf numFmtId="49" fontId="4" fillId="0" borderId="15" xfId="57" applyNumberFormat="1" applyFont="1" applyBorder="1" applyAlignment="1">
      <alignment wrapText="1"/>
      <protection/>
    </xf>
    <xf numFmtId="49" fontId="4" fillId="0" borderId="15" xfId="57" applyNumberFormat="1" applyFont="1" applyBorder="1" applyAlignment="1">
      <alignment horizontal="right" wrapText="1"/>
      <protection/>
    </xf>
    <xf numFmtId="173" fontId="4" fillId="0" borderId="15" xfId="57" applyNumberFormat="1" applyFont="1" applyBorder="1" applyAlignment="1">
      <alignment horizontal="right"/>
      <protection/>
    </xf>
    <xf numFmtId="173" fontId="4" fillId="0" borderId="15" xfId="57" applyNumberFormat="1" applyFont="1" applyFill="1" applyBorder="1" applyAlignment="1">
      <alignment horizontal="right"/>
      <protection/>
    </xf>
    <xf numFmtId="173" fontId="4" fillId="0" borderId="16" xfId="57" applyNumberFormat="1" applyFont="1" applyBorder="1" applyAlignment="1">
      <alignment horizontal="right"/>
      <protection/>
    </xf>
    <xf numFmtId="173" fontId="4" fillId="0" borderId="18" xfId="57" applyNumberFormat="1" applyFont="1" applyBorder="1" applyAlignment="1">
      <alignment horizontal="right"/>
      <protection/>
    </xf>
    <xf numFmtId="0" fontId="5" fillId="0" borderId="14" xfId="57" applyFont="1" applyBorder="1">
      <alignment/>
      <protection/>
    </xf>
    <xf numFmtId="49" fontId="5" fillId="0" borderId="15" xfId="57" applyNumberFormat="1" applyFont="1" applyBorder="1" applyAlignment="1">
      <alignment horizontal="left" wrapText="1"/>
      <protection/>
    </xf>
    <xf numFmtId="172" fontId="5" fillId="0" borderId="15" xfId="58" applyNumberFormat="1" applyFont="1" applyBorder="1" applyAlignment="1">
      <alignment wrapText="1"/>
      <protection/>
    </xf>
    <xf numFmtId="172" fontId="5" fillId="0" borderId="15" xfId="58" applyNumberFormat="1" applyFont="1" applyBorder="1" applyAlignment="1">
      <alignment horizontal="right" wrapText="1"/>
      <protection/>
    </xf>
    <xf numFmtId="173" fontId="4" fillId="0" borderId="19" xfId="57" applyNumberFormat="1" applyFont="1" applyBorder="1" applyAlignment="1">
      <alignment horizontal="right"/>
      <protection/>
    </xf>
    <xf numFmtId="0" fontId="5" fillId="0" borderId="14" xfId="0" applyFont="1" applyBorder="1" applyAlignment="1">
      <alignment/>
    </xf>
    <xf numFmtId="49" fontId="5" fillId="0" borderId="15" xfId="0" applyNumberFormat="1" applyFont="1" applyBorder="1" applyAlignment="1">
      <alignment wrapText="1"/>
    </xf>
    <xf numFmtId="49" fontId="5" fillId="0" borderId="15" xfId="0" applyNumberFormat="1" applyFont="1" applyBorder="1" applyAlignment="1">
      <alignment horizontal="right" wrapText="1"/>
    </xf>
    <xf numFmtId="173" fontId="5" fillId="0" borderId="15" xfId="0" applyNumberFormat="1" applyFont="1" applyBorder="1" applyAlignment="1">
      <alignment horizontal="right"/>
    </xf>
    <xf numFmtId="173" fontId="5" fillId="0" borderId="15" xfId="0" applyNumberFormat="1" applyFont="1" applyFill="1" applyBorder="1" applyAlignment="1">
      <alignment horizontal="right"/>
    </xf>
    <xf numFmtId="173" fontId="5" fillId="0" borderId="15" xfId="0" applyNumberFormat="1" applyFont="1" applyBorder="1" applyAlignment="1">
      <alignment wrapText="1"/>
    </xf>
    <xf numFmtId="173" fontId="5" fillId="0" borderId="15" xfId="0" applyNumberFormat="1" applyFont="1" applyBorder="1" applyAlignment="1">
      <alignment/>
    </xf>
    <xf numFmtId="173" fontId="5" fillId="0" borderId="16" xfId="0" applyNumberFormat="1" applyFont="1" applyBorder="1" applyAlignment="1">
      <alignment wrapText="1"/>
    </xf>
    <xf numFmtId="173" fontId="5" fillId="0" borderId="17" xfId="0" applyNumberFormat="1" applyFont="1" applyBorder="1" applyAlignment="1">
      <alignment wrapText="1"/>
    </xf>
    <xf numFmtId="173" fontId="5" fillId="0" borderId="18" xfId="0" applyNumberFormat="1" applyFont="1" applyBorder="1" applyAlignment="1">
      <alignment wrapText="1"/>
    </xf>
    <xf numFmtId="0" fontId="43" fillId="0" borderId="20" xfId="0" applyFont="1" applyBorder="1" applyAlignment="1">
      <alignment/>
    </xf>
    <xf numFmtId="0" fontId="43" fillId="0" borderId="21" xfId="0" applyFont="1" applyBorder="1" applyAlignment="1">
      <alignment/>
    </xf>
    <xf numFmtId="0" fontId="4" fillId="0" borderId="14" xfId="0" applyFont="1" applyBorder="1" applyAlignment="1">
      <alignment/>
    </xf>
    <xf numFmtId="49" fontId="4" fillId="0" borderId="15" xfId="0" applyNumberFormat="1" applyFont="1" applyBorder="1" applyAlignment="1">
      <alignment wrapText="1"/>
    </xf>
    <xf numFmtId="49" fontId="4" fillId="0" borderId="15" xfId="0" applyNumberFormat="1" applyFont="1" applyBorder="1" applyAlignment="1">
      <alignment horizontal="right" wrapText="1"/>
    </xf>
    <xf numFmtId="173" fontId="4" fillId="0" borderId="15" xfId="0" applyNumberFormat="1" applyFont="1" applyBorder="1" applyAlignment="1">
      <alignment horizontal="right"/>
    </xf>
    <xf numFmtId="173" fontId="4" fillId="0" borderId="15" xfId="0" applyNumberFormat="1" applyFont="1" applyFill="1" applyBorder="1" applyAlignment="1">
      <alignment horizontal="right"/>
    </xf>
    <xf numFmtId="173" fontId="4" fillId="0" borderId="16" xfId="0" applyNumberFormat="1" applyFont="1" applyBorder="1" applyAlignment="1">
      <alignment horizontal="right"/>
    </xf>
    <xf numFmtId="173" fontId="4" fillId="0" borderId="19" xfId="0" applyNumberFormat="1" applyFont="1" applyBorder="1" applyAlignment="1">
      <alignment horizontal="right"/>
    </xf>
    <xf numFmtId="173" fontId="4" fillId="0" borderId="18" xfId="0" applyNumberFormat="1" applyFont="1" applyBorder="1" applyAlignment="1">
      <alignment horizontal="right"/>
    </xf>
    <xf numFmtId="173" fontId="5" fillId="0" borderId="15" xfId="0" applyNumberFormat="1" applyFont="1" applyFill="1" applyBorder="1" applyAlignment="1">
      <alignment horizontal="right" wrapText="1"/>
    </xf>
    <xf numFmtId="173" fontId="5" fillId="0" borderId="16" xfId="0" applyNumberFormat="1" applyFont="1" applyBorder="1" applyAlignment="1">
      <alignment/>
    </xf>
    <xf numFmtId="173" fontId="5" fillId="0" borderId="17" xfId="0" applyNumberFormat="1" applyFont="1" applyBorder="1" applyAlignment="1">
      <alignment/>
    </xf>
    <xf numFmtId="173" fontId="5" fillId="0" borderId="18" xfId="0" applyNumberFormat="1" applyFont="1" applyBorder="1" applyAlignment="1">
      <alignment/>
    </xf>
    <xf numFmtId="49" fontId="5" fillId="0" borderId="14" xfId="0" applyNumberFormat="1" applyFont="1" applyBorder="1" applyAlignment="1">
      <alignment/>
    </xf>
    <xf numFmtId="173" fontId="4" fillId="0" borderId="15" xfId="0" applyNumberFormat="1" applyFont="1" applyFill="1" applyBorder="1" applyAlignment="1">
      <alignment horizontal="right" wrapText="1"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4" fillId="0" borderId="19" xfId="0" applyNumberFormat="1" applyFont="1" applyBorder="1" applyAlignment="1">
      <alignment/>
    </xf>
    <xf numFmtId="173" fontId="4" fillId="0" borderId="18" xfId="0" applyNumberFormat="1" applyFont="1" applyBorder="1" applyAlignment="1">
      <alignment/>
    </xf>
    <xf numFmtId="173" fontId="5" fillId="0" borderId="15" xfId="0" applyNumberFormat="1" applyFont="1" applyFill="1" applyBorder="1" applyAlignment="1">
      <alignment wrapText="1"/>
    </xf>
    <xf numFmtId="172" fontId="5" fillId="0" borderId="15" xfId="0" applyNumberFormat="1" applyFont="1" applyBorder="1" applyAlignment="1">
      <alignment horizontal="left" wrapText="1"/>
    </xf>
    <xf numFmtId="172" fontId="5" fillId="0" borderId="15" xfId="0" applyNumberFormat="1" applyFont="1" applyBorder="1" applyAlignment="1">
      <alignment horizontal="right" wrapText="1"/>
    </xf>
    <xf numFmtId="0" fontId="43" fillId="0" borderId="0" xfId="0" applyFont="1" applyBorder="1" applyAlignment="1">
      <alignment/>
    </xf>
    <xf numFmtId="49" fontId="5" fillId="0" borderId="15" xfId="0" applyNumberFormat="1" applyFont="1" applyBorder="1" applyAlignment="1">
      <alignment horizontal="left" wrapText="1"/>
    </xf>
    <xf numFmtId="49" fontId="4" fillId="0" borderId="14" xfId="0" applyNumberFormat="1" applyFont="1" applyBorder="1" applyAlignment="1">
      <alignment/>
    </xf>
    <xf numFmtId="49" fontId="4" fillId="0" borderId="15" xfId="0" applyNumberFormat="1" applyFont="1" applyBorder="1" applyAlignment="1">
      <alignment horizontal="left" wrapText="1"/>
    </xf>
    <xf numFmtId="172" fontId="5" fillId="0" borderId="15" xfId="0" applyNumberFormat="1" applyFont="1" applyBorder="1" applyAlignment="1">
      <alignment horizontal="right"/>
    </xf>
    <xf numFmtId="172" fontId="5" fillId="0" borderId="15" xfId="0" applyNumberFormat="1" applyFont="1" applyFill="1" applyBorder="1" applyAlignment="1">
      <alignment horizontal="right"/>
    </xf>
    <xf numFmtId="172" fontId="5" fillId="0" borderId="16" xfId="0" applyNumberFormat="1" applyFont="1" applyBorder="1" applyAlignment="1">
      <alignment horizontal="right"/>
    </xf>
    <xf numFmtId="172" fontId="5" fillId="0" borderId="17" xfId="0" applyNumberFormat="1" applyFont="1" applyBorder="1" applyAlignment="1">
      <alignment horizontal="right"/>
    </xf>
    <xf numFmtId="172" fontId="5" fillId="0" borderId="18" xfId="0" applyNumberFormat="1" applyFont="1" applyBorder="1" applyAlignment="1">
      <alignment horizontal="right"/>
    </xf>
    <xf numFmtId="49" fontId="5" fillId="0" borderId="15" xfId="0" applyNumberFormat="1" applyFont="1" applyBorder="1" applyAlignment="1">
      <alignment horizontal="center" wrapText="1"/>
    </xf>
    <xf numFmtId="0" fontId="5" fillId="0" borderId="15" xfId="0" applyNumberFormat="1" applyFont="1" applyBorder="1" applyAlignment="1">
      <alignment horizontal="right"/>
    </xf>
    <xf numFmtId="172" fontId="4" fillId="0" borderId="15" xfId="0" applyNumberFormat="1" applyFont="1" applyBorder="1" applyAlignment="1">
      <alignment horizontal="right" wrapText="1"/>
    </xf>
    <xf numFmtId="172" fontId="4" fillId="0" borderId="15" xfId="0" applyNumberFormat="1" applyFont="1" applyBorder="1" applyAlignment="1">
      <alignment horizontal="right"/>
    </xf>
    <xf numFmtId="172" fontId="4" fillId="0" borderId="15" xfId="0" applyNumberFormat="1" applyFont="1" applyFill="1" applyBorder="1" applyAlignment="1">
      <alignment horizontal="right"/>
    </xf>
    <xf numFmtId="172" fontId="4" fillId="0" borderId="16" xfId="0" applyNumberFormat="1" applyFont="1" applyBorder="1" applyAlignment="1">
      <alignment horizontal="right"/>
    </xf>
    <xf numFmtId="172" fontId="4" fillId="0" borderId="18" xfId="0" applyNumberFormat="1" applyFont="1" applyBorder="1" applyAlignment="1">
      <alignment horizontal="right"/>
    </xf>
    <xf numFmtId="49" fontId="5" fillId="0" borderId="14" xfId="0" applyNumberFormat="1" applyFont="1" applyBorder="1" applyAlignment="1">
      <alignment wrapText="1"/>
    </xf>
    <xf numFmtId="173" fontId="5" fillId="0" borderId="16" xfId="0" applyNumberFormat="1" applyFont="1" applyBorder="1" applyAlignment="1">
      <alignment horizontal="right"/>
    </xf>
    <xf numFmtId="173" fontId="5" fillId="0" borderId="17" xfId="0" applyNumberFormat="1" applyFont="1" applyBorder="1" applyAlignment="1">
      <alignment horizontal="right"/>
    </xf>
    <xf numFmtId="173" fontId="5" fillId="0" borderId="18" xfId="0" applyNumberFormat="1" applyFont="1" applyBorder="1" applyAlignment="1">
      <alignment horizontal="right"/>
    </xf>
    <xf numFmtId="0" fontId="5" fillId="0" borderId="15" xfId="0" applyNumberFormat="1" applyFont="1" applyBorder="1" applyAlignment="1">
      <alignment horizontal="right" wrapText="1"/>
    </xf>
    <xf numFmtId="173" fontId="5" fillId="0" borderId="15" xfId="0" applyNumberFormat="1" applyFont="1" applyBorder="1" applyAlignment="1">
      <alignment horizontal="right" wrapText="1"/>
    </xf>
    <xf numFmtId="173" fontId="5" fillId="0" borderId="16" xfId="0" applyNumberFormat="1" applyFont="1" applyBorder="1" applyAlignment="1">
      <alignment horizontal="right" wrapText="1"/>
    </xf>
    <xf numFmtId="173" fontId="5" fillId="0" borderId="18" xfId="0" applyNumberFormat="1" applyFont="1" applyBorder="1" applyAlignment="1">
      <alignment horizontal="right" wrapText="1"/>
    </xf>
    <xf numFmtId="49" fontId="4" fillId="0" borderId="22" xfId="0" applyNumberFormat="1" applyFont="1" applyBorder="1" applyAlignment="1">
      <alignment wrapText="1"/>
    </xf>
    <xf numFmtId="49" fontId="4" fillId="0" borderId="23" xfId="0" applyNumberFormat="1" applyFont="1" applyBorder="1" applyAlignment="1">
      <alignment wrapText="1"/>
    </xf>
    <xf numFmtId="49" fontId="4" fillId="0" borderId="23" xfId="0" applyNumberFormat="1" applyFont="1" applyBorder="1" applyAlignment="1">
      <alignment horizontal="right" wrapText="1"/>
    </xf>
    <xf numFmtId="173" fontId="4" fillId="0" borderId="23" xfId="0" applyNumberFormat="1" applyFont="1" applyBorder="1" applyAlignment="1">
      <alignment horizontal="right"/>
    </xf>
    <xf numFmtId="173" fontId="4" fillId="0" borderId="23" xfId="0" applyNumberFormat="1" applyFont="1" applyFill="1" applyBorder="1" applyAlignment="1">
      <alignment horizontal="right"/>
    </xf>
    <xf numFmtId="0" fontId="4" fillId="0" borderId="23" xfId="0" applyNumberFormat="1" applyFont="1" applyBorder="1" applyAlignment="1">
      <alignment horizontal="right"/>
    </xf>
    <xf numFmtId="173" fontId="4" fillId="0" borderId="24" xfId="0" applyNumberFormat="1" applyFont="1" applyBorder="1" applyAlignment="1">
      <alignment horizontal="right"/>
    </xf>
    <xf numFmtId="173" fontId="4" fillId="0" borderId="25" xfId="0" applyNumberFormat="1" applyFont="1" applyBorder="1" applyAlignment="1">
      <alignment horizontal="right"/>
    </xf>
    <xf numFmtId="0" fontId="43" fillId="0" borderId="0" xfId="0" applyFont="1" applyFill="1" applyAlignment="1">
      <alignment/>
    </xf>
    <xf numFmtId="49" fontId="4" fillId="0" borderId="10" xfId="57" applyNumberFormat="1" applyFont="1" applyBorder="1" applyAlignment="1">
      <alignment horizontal="center" vertical="center" wrapText="1"/>
      <protection/>
    </xf>
    <xf numFmtId="173" fontId="43" fillId="0" borderId="0" xfId="0" applyNumberFormat="1" applyFont="1" applyAlignment="1">
      <alignment/>
    </xf>
    <xf numFmtId="49" fontId="5" fillId="0" borderId="26" xfId="57" applyNumberFormat="1" applyFont="1" applyBorder="1">
      <alignment/>
      <protection/>
    </xf>
    <xf numFmtId="49" fontId="5" fillId="0" borderId="17" xfId="57" applyNumberFormat="1" applyFont="1" applyBorder="1" applyAlignment="1">
      <alignment wrapText="1"/>
      <protection/>
    </xf>
    <xf numFmtId="49" fontId="5" fillId="0" borderId="17" xfId="57" applyNumberFormat="1" applyFont="1" applyBorder="1" applyAlignment="1">
      <alignment horizontal="right" wrapText="1"/>
      <protection/>
    </xf>
    <xf numFmtId="173" fontId="5" fillId="0" borderId="17" xfId="57" applyNumberFormat="1" applyFont="1" applyFill="1" applyBorder="1" applyAlignment="1">
      <alignment horizontal="right"/>
      <protection/>
    </xf>
    <xf numFmtId="0" fontId="5" fillId="0" borderId="17" xfId="57" applyNumberFormat="1" applyFont="1" applyBorder="1" applyAlignment="1">
      <alignment horizontal="right"/>
      <protection/>
    </xf>
    <xf numFmtId="173" fontId="5" fillId="0" borderId="27" xfId="57" applyNumberFormat="1" applyFont="1" applyBorder="1" applyAlignment="1">
      <alignment horizontal="right"/>
      <protection/>
    </xf>
    <xf numFmtId="173" fontId="5" fillId="0" borderId="28" xfId="57" applyNumberFormat="1" applyFont="1" applyBorder="1" applyAlignment="1">
      <alignment horizontal="right"/>
      <protection/>
    </xf>
    <xf numFmtId="49" fontId="4" fillId="33" borderId="14" xfId="57" applyNumberFormat="1" applyFont="1" applyFill="1" applyBorder="1" applyAlignment="1">
      <alignment/>
      <protection/>
    </xf>
    <xf numFmtId="49" fontId="4" fillId="33" borderId="15" xfId="57" applyNumberFormat="1" applyFont="1" applyFill="1" applyBorder="1" applyAlignment="1">
      <alignment wrapText="1"/>
      <protection/>
    </xf>
    <xf numFmtId="49" fontId="4" fillId="33" borderId="15" xfId="57" applyNumberFormat="1" applyFont="1" applyFill="1" applyBorder="1" applyAlignment="1">
      <alignment horizontal="right" wrapText="1"/>
      <protection/>
    </xf>
    <xf numFmtId="173" fontId="4" fillId="33" borderId="15" xfId="57" applyNumberFormat="1" applyFont="1" applyFill="1" applyBorder="1" applyAlignment="1">
      <alignment horizontal="right"/>
      <protection/>
    </xf>
    <xf numFmtId="0" fontId="4" fillId="33" borderId="15" xfId="57" applyNumberFormat="1" applyFont="1" applyFill="1" applyBorder="1" applyAlignment="1">
      <alignment horizontal="right"/>
      <protection/>
    </xf>
    <xf numFmtId="173" fontId="4" fillId="33" borderId="16" xfId="57" applyNumberFormat="1" applyFont="1" applyFill="1" applyBorder="1" applyAlignment="1">
      <alignment horizontal="right"/>
      <protection/>
    </xf>
    <xf numFmtId="173" fontId="4" fillId="33" borderId="28" xfId="57" applyNumberFormat="1" applyFont="1" applyFill="1" applyBorder="1" applyAlignment="1">
      <alignment horizontal="right"/>
      <protection/>
    </xf>
    <xf numFmtId="0" fontId="4" fillId="33" borderId="14" xfId="57" applyFont="1" applyFill="1" applyBorder="1">
      <alignment/>
      <protection/>
    </xf>
    <xf numFmtId="173" fontId="4" fillId="33" borderId="17" xfId="57" applyNumberFormat="1" applyFont="1" applyFill="1" applyBorder="1" applyAlignment="1">
      <alignment horizontal="right"/>
      <protection/>
    </xf>
    <xf numFmtId="173" fontId="4" fillId="33" borderId="18" xfId="57" applyNumberFormat="1" applyFont="1" applyFill="1" applyBorder="1" applyAlignment="1">
      <alignment horizontal="right"/>
      <protection/>
    </xf>
    <xf numFmtId="49" fontId="5" fillId="33" borderId="15" xfId="57" applyNumberFormat="1" applyFont="1" applyFill="1" applyBorder="1" applyAlignment="1">
      <alignment horizontal="right" wrapText="1"/>
      <protection/>
    </xf>
    <xf numFmtId="173" fontId="5" fillId="33" borderId="15" xfId="57" applyNumberFormat="1" applyFont="1" applyFill="1" applyBorder="1" applyAlignment="1">
      <alignment horizontal="right"/>
      <protection/>
    </xf>
    <xf numFmtId="173" fontId="5" fillId="33" borderId="16" xfId="57" applyNumberFormat="1" applyFont="1" applyFill="1" applyBorder="1" applyAlignment="1">
      <alignment horizontal="right"/>
      <protection/>
    </xf>
    <xf numFmtId="172" fontId="43" fillId="0" borderId="0" xfId="0" applyNumberFormat="1" applyFont="1" applyAlignment="1">
      <alignment/>
    </xf>
    <xf numFmtId="173" fontId="5" fillId="33" borderId="15" xfId="0" applyNumberFormat="1" applyFont="1" applyFill="1" applyBorder="1" applyAlignment="1">
      <alignment/>
    </xf>
    <xf numFmtId="172" fontId="5" fillId="33" borderId="15" xfId="0" applyNumberFormat="1" applyFont="1" applyFill="1" applyBorder="1" applyAlignment="1">
      <alignment horizontal="right"/>
    </xf>
    <xf numFmtId="172" fontId="5" fillId="33" borderId="18" xfId="0" applyNumberFormat="1" applyFont="1" applyFill="1" applyBorder="1" applyAlignment="1">
      <alignment horizontal="right"/>
    </xf>
    <xf numFmtId="173" fontId="5" fillId="33" borderId="18" xfId="0" applyNumberFormat="1" applyFont="1" applyFill="1" applyBorder="1" applyAlignment="1">
      <alignment horizontal="right"/>
    </xf>
    <xf numFmtId="0" fontId="43" fillId="0" borderId="0" xfId="0" applyFont="1" applyAlignment="1">
      <alignment horizontal="left"/>
    </xf>
    <xf numFmtId="49" fontId="4" fillId="0" borderId="29" xfId="57" applyNumberFormat="1" applyFont="1" applyBorder="1" applyAlignment="1">
      <alignment horizontal="left" wrapText="1"/>
      <protection/>
    </xf>
    <xf numFmtId="49" fontId="4" fillId="0" borderId="30" xfId="57" applyNumberFormat="1" applyFont="1" applyBorder="1" applyAlignment="1">
      <alignment horizontal="left" wrapText="1"/>
      <protection/>
    </xf>
    <xf numFmtId="49" fontId="4" fillId="0" borderId="18" xfId="57" applyNumberFormat="1" applyFont="1" applyBorder="1" applyAlignment="1">
      <alignment horizontal="left" wrapText="1"/>
      <protection/>
    </xf>
    <xf numFmtId="49" fontId="4" fillId="0" borderId="31" xfId="57" applyNumberFormat="1" applyFont="1" applyBorder="1" applyAlignment="1">
      <alignment horizontal="left" wrapText="1"/>
      <protection/>
    </xf>
    <xf numFmtId="0" fontId="4" fillId="0" borderId="0" xfId="57" applyFont="1" applyAlignment="1">
      <alignment horizontal="left" vertical="center"/>
      <protection/>
    </xf>
    <xf numFmtId="49" fontId="4" fillId="0" borderId="32" xfId="57" applyNumberFormat="1" applyFont="1" applyBorder="1" applyAlignment="1">
      <alignment horizontal="left"/>
      <protection/>
    </xf>
    <xf numFmtId="49" fontId="4" fillId="0" borderId="33" xfId="57" applyNumberFormat="1" applyFont="1" applyBorder="1" applyAlignment="1">
      <alignment horizontal="left"/>
      <protection/>
    </xf>
    <xf numFmtId="49" fontId="4" fillId="0" borderId="34" xfId="57" applyNumberFormat="1" applyFont="1" applyBorder="1" applyAlignment="1">
      <alignment horizontal="left"/>
      <protection/>
    </xf>
    <xf numFmtId="49" fontId="4" fillId="33" borderId="29" xfId="57" applyNumberFormat="1" applyFont="1" applyFill="1" applyBorder="1" applyAlignment="1">
      <alignment horizontal="left" wrapText="1"/>
      <protection/>
    </xf>
    <xf numFmtId="49" fontId="4" fillId="33" borderId="30" xfId="57" applyNumberFormat="1" applyFont="1" applyFill="1" applyBorder="1" applyAlignment="1">
      <alignment horizontal="left" wrapText="1"/>
      <protection/>
    </xf>
    <xf numFmtId="49" fontId="4" fillId="33" borderId="18" xfId="57" applyNumberFormat="1" applyFont="1" applyFill="1" applyBorder="1" applyAlignment="1">
      <alignment horizontal="left" wrapText="1"/>
      <protection/>
    </xf>
    <xf numFmtId="49" fontId="4" fillId="0" borderId="35" xfId="57" applyNumberFormat="1" applyFont="1" applyBorder="1" applyAlignment="1">
      <alignment horizontal="center" vertical="center" wrapText="1"/>
      <protection/>
    </xf>
    <xf numFmtId="49" fontId="4" fillId="0" borderId="10" xfId="57" applyNumberFormat="1" applyFont="1" applyBorder="1" applyAlignment="1">
      <alignment horizontal="center" vertical="center" wrapText="1"/>
      <protection/>
    </xf>
    <xf numFmtId="49" fontId="5" fillId="0" borderId="16" xfId="57" applyNumberFormat="1" applyFont="1" applyBorder="1" applyAlignment="1">
      <alignment horizontal="center" wrapText="1"/>
      <protection/>
    </xf>
    <xf numFmtId="49" fontId="5" fillId="0" borderId="30" xfId="57" applyNumberFormat="1" applyFont="1" applyBorder="1" applyAlignment="1">
      <alignment horizontal="center" wrapText="1"/>
      <protection/>
    </xf>
    <xf numFmtId="49" fontId="5" fillId="0" borderId="18" xfId="57" applyNumberFormat="1" applyFont="1" applyBorder="1" applyAlignment="1">
      <alignment horizont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Обычный_Istehsal hesab 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93"/>
  <sheetViews>
    <sheetView showGridLines="0" tabSelected="1" zoomScale="89" zoomScaleNormal="89" zoomScalePageLayoutView="0" workbookViewId="0" topLeftCell="A1">
      <selection activeCell="A1" sqref="A1"/>
    </sheetView>
  </sheetViews>
  <sheetFormatPr defaultColWidth="9.140625" defaultRowHeight="15"/>
  <cols>
    <col min="1" max="1" width="5.7109375" style="1" customWidth="1"/>
    <col min="2" max="2" width="9.7109375" style="1" customWidth="1"/>
    <col min="3" max="3" width="32.7109375" style="10" customWidth="1"/>
    <col min="4" max="15" width="12.7109375" style="1" customWidth="1"/>
    <col min="16" max="17" width="12.7109375" style="97" customWidth="1"/>
    <col min="18" max="33" width="12.7109375" style="1" customWidth="1"/>
    <col min="34" max="16384" width="9.140625" style="1" customWidth="1"/>
  </cols>
  <sheetData>
    <row r="2" spans="2:33" ht="18" customHeight="1">
      <c r="B2" s="130" t="s">
        <v>0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</row>
    <row r="3" spans="2:22" ht="15.75" thickBot="1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4"/>
      <c r="Q3" s="4"/>
      <c r="R3" s="3"/>
      <c r="S3" s="2"/>
      <c r="T3" s="2"/>
      <c r="U3" s="2"/>
      <c r="V3" s="2"/>
    </row>
    <row r="4" spans="2:33" ht="30" customHeight="1" thickBot="1">
      <c r="B4" s="137" t="s">
        <v>1</v>
      </c>
      <c r="C4" s="138"/>
      <c r="D4" s="98" t="s">
        <v>2</v>
      </c>
      <c r="E4" s="98" t="s">
        <v>3</v>
      </c>
      <c r="F4" s="98" t="s">
        <v>4</v>
      </c>
      <c r="G4" s="98" t="s">
        <v>5</v>
      </c>
      <c r="H4" s="98" t="s">
        <v>6</v>
      </c>
      <c r="I4" s="98" t="s">
        <v>7</v>
      </c>
      <c r="J4" s="98" t="s">
        <v>8</v>
      </c>
      <c r="K4" s="5">
        <v>2000</v>
      </c>
      <c r="L4" s="5" t="s">
        <v>9</v>
      </c>
      <c r="M4" s="5" t="s">
        <v>10</v>
      </c>
      <c r="N4" s="5" t="s">
        <v>11</v>
      </c>
      <c r="O4" s="5" t="s">
        <v>12</v>
      </c>
      <c r="P4" s="6" t="s">
        <v>13</v>
      </c>
      <c r="Q4" s="6" t="s">
        <v>14</v>
      </c>
      <c r="R4" s="5" t="s">
        <v>15</v>
      </c>
      <c r="S4" s="5" t="s">
        <v>16</v>
      </c>
      <c r="T4" s="5" t="s">
        <v>17</v>
      </c>
      <c r="U4" s="5" t="s">
        <v>18</v>
      </c>
      <c r="V4" s="5" t="s">
        <v>19</v>
      </c>
      <c r="W4" s="5" t="s">
        <v>20</v>
      </c>
      <c r="X4" s="7" t="s">
        <v>21</v>
      </c>
      <c r="Y4" s="8" t="s">
        <v>22</v>
      </c>
      <c r="Z4" s="8" t="s">
        <v>23</v>
      </c>
      <c r="AA4" s="8" t="s">
        <v>24</v>
      </c>
      <c r="AB4" s="8" t="s">
        <v>25</v>
      </c>
      <c r="AC4" s="8" t="s">
        <v>26</v>
      </c>
      <c r="AD4" s="8" t="s">
        <v>27</v>
      </c>
      <c r="AE4" s="8" t="s">
        <v>28</v>
      </c>
      <c r="AF4" s="8" t="s">
        <v>133</v>
      </c>
      <c r="AG4" s="9" t="s">
        <v>134</v>
      </c>
    </row>
    <row r="5" spans="2:33" s="10" customFormat="1" ht="15" customHeight="1">
      <c r="B5" s="131" t="s">
        <v>29</v>
      </c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3"/>
    </row>
    <row r="6" spans="2:33" ht="15" customHeight="1">
      <c r="B6" s="126" t="s">
        <v>30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8"/>
    </row>
    <row r="7" spans="2:33" ht="30" customHeight="1">
      <c r="B7" s="100" t="s">
        <v>31</v>
      </c>
      <c r="C7" s="101" t="s">
        <v>32</v>
      </c>
      <c r="D7" s="102">
        <v>64.1</v>
      </c>
      <c r="E7" s="102">
        <v>738</v>
      </c>
      <c r="F7" s="102">
        <v>4191.6</v>
      </c>
      <c r="G7" s="102">
        <v>5305.1</v>
      </c>
      <c r="H7" s="102">
        <v>6205.6</v>
      </c>
      <c r="I7" s="102">
        <v>6737.2</v>
      </c>
      <c r="J7" s="102">
        <v>6974.9</v>
      </c>
      <c r="K7" s="18">
        <v>8193.86</v>
      </c>
      <c r="L7" s="18">
        <v>8687.1</v>
      </c>
      <c r="M7" s="18">
        <v>9952.6</v>
      </c>
      <c r="N7" s="18">
        <v>12224.6</v>
      </c>
      <c r="O7" s="18">
        <v>14811</v>
      </c>
      <c r="P7" s="103">
        <v>20252.3</v>
      </c>
      <c r="Q7" s="103">
        <v>28595.7</v>
      </c>
      <c r="R7" s="18">
        <v>39717.2</v>
      </c>
      <c r="S7" s="104">
        <v>54446.6</v>
      </c>
      <c r="T7" s="18">
        <v>49066.7</v>
      </c>
      <c r="U7" s="18">
        <v>57797.5</v>
      </c>
      <c r="V7" s="18">
        <v>70361.3</v>
      </c>
      <c r="W7" s="18">
        <v>75756.6</v>
      </c>
      <c r="X7" s="105">
        <v>81166.8</v>
      </c>
      <c r="Y7" s="18">
        <v>83311.4</v>
      </c>
      <c r="Z7" s="18">
        <v>78991.1</v>
      </c>
      <c r="AA7" s="18">
        <v>87715.2</v>
      </c>
      <c r="AB7" s="18">
        <v>101963.2</v>
      </c>
      <c r="AC7" s="18">
        <v>111946.2</v>
      </c>
      <c r="AD7" s="18">
        <v>115582</v>
      </c>
      <c r="AE7" s="14">
        <v>106002.5</v>
      </c>
      <c r="AF7" s="14">
        <v>131736.7</v>
      </c>
      <c r="AG7" s="106">
        <v>178809.5</v>
      </c>
    </row>
    <row r="8" spans="2:33" ht="15" customHeight="1">
      <c r="B8" s="11" t="s">
        <v>33</v>
      </c>
      <c r="C8" s="12" t="s">
        <v>34</v>
      </c>
      <c r="D8" s="13">
        <v>34.2</v>
      </c>
      <c r="E8" s="13">
        <v>370.6</v>
      </c>
      <c r="F8" s="13">
        <v>2223</v>
      </c>
      <c r="G8" s="13">
        <v>2847.5</v>
      </c>
      <c r="H8" s="13">
        <v>3280.8</v>
      </c>
      <c r="I8" s="13">
        <v>3438.3</v>
      </c>
      <c r="J8" s="13">
        <v>3349</v>
      </c>
      <c r="K8" s="14">
        <v>3766.9800000000005</v>
      </c>
      <c r="L8" s="14">
        <v>3789.8</v>
      </c>
      <c r="M8" s="14">
        <v>4376.3</v>
      </c>
      <c r="N8" s="14">
        <v>5627.9</v>
      </c>
      <c r="O8" s="14">
        <v>6896.5</v>
      </c>
      <c r="P8" s="15">
        <v>8676.3</v>
      </c>
      <c r="Q8" s="15">
        <v>10873.9</v>
      </c>
      <c r="R8" s="14">
        <v>13226.9</v>
      </c>
      <c r="S8" s="16">
        <v>16998</v>
      </c>
      <c r="T8" s="14">
        <v>16275.2</v>
      </c>
      <c r="U8" s="14">
        <v>18209</v>
      </c>
      <c r="V8" s="14">
        <v>21335.3</v>
      </c>
      <c r="W8" s="14">
        <v>24404.9</v>
      </c>
      <c r="X8" s="17">
        <v>26862.8</v>
      </c>
      <c r="Y8" s="14">
        <v>28710.3</v>
      </c>
      <c r="Z8" s="14">
        <v>29470.1</v>
      </c>
      <c r="AA8" s="14">
        <v>32211.5</v>
      </c>
      <c r="AB8" s="14">
        <v>36629.8</v>
      </c>
      <c r="AC8" s="14">
        <v>38052.5</v>
      </c>
      <c r="AD8" s="14">
        <v>41048.3</v>
      </c>
      <c r="AE8" s="14">
        <v>40272.8</v>
      </c>
      <c r="AF8" s="14">
        <v>46113.1</v>
      </c>
      <c r="AG8" s="19">
        <v>54849.1</v>
      </c>
    </row>
    <row r="9" spans="2:33" ht="15" customHeight="1">
      <c r="B9" s="11" t="s">
        <v>35</v>
      </c>
      <c r="C9" s="12" t="s">
        <v>36</v>
      </c>
      <c r="D9" s="13">
        <v>4.1</v>
      </c>
      <c r="E9" s="13">
        <v>21</v>
      </c>
      <c r="F9" s="13">
        <v>210</v>
      </c>
      <c r="G9" s="13">
        <v>322.5</v>
      </c>
      <c r="H9" s="13">
        <v>321</v>
      </c>
      <c r="I9" s="13">
        <v>235.4</v>
      </c>
      <c r="J9" s="13">
        <v>267.1</v>
      </c>
      <c r="K9" s="14">
        <v>302.4</v>
      </c>
      <c r="L9" s="14">
        <v>433.1</v>
      </c>
      <c r="M9" s="14">
        <v>500.8</v>
      </c>
      <c r="N9" s="14">
        <v>582.1</v>
      </c>
      <c r="O9" s="14">
        <v>643</v>
      </c>
      <c r="P9" s="15">
        <v>974.1</v>
      </c>
      <c r="Q9" s="15">
        <v>1064.9</v>
      </c>
      <c r="R9" s="14">
        <v>1922.9</v>
      </c>
      <c r="S9" s="16">
        <v>2879.2</v>
      </c>
      <c r="T9" s="14">
        <v>2943.7</v>
      </c>
      <c r="U9" s="14">
        <v>3006.5</v>
      </c>
      <c r="V9" s="14">
        <v>3183</v>
      </c>
      <c r="W9" s="14">
        <v>3550.8</v>
      </c>
      <c r="X9" s="17">
        <v>4036.8</v>
      </c>
      <c r="Y9" s="14">
        <v>4601.8</v>
      </c>
      <c r="Z9" s="14">
        <v>5036.9</v>
      </c>
      <c r="AA9" s="14">
        <v>5109.9</v>
      </c>
      <c r="AB9" s="14">
        <v>5184.3</v>
      </c>
      <c r="AC9" s="14">
        <v>6385.5</v>
      </c>
      <c r="AD9" s="14">
        <v>7518.4</v>
      </c>
      <c r="AE9" s="118">
        <v>7025.4</v>
      </c>
      <c r="AF9" s="14">
        <v>7742.2</v>
      </c>
      <c r="AG9" s="19">
        <v>10024.9</v>
      </c>
    </row>
    <row r="10" spans="2:33" ht="15" customHeight="1">
      <c r="B10" s="11" t="s">
        <v>37</v>
      </c>
      <c r="C10" s="12" t="s">
        <v>38</v>
      </c>
      <c r="D10" s="13">
        <v>2.6</v>
      </c>
      <c r="E10" s="13">
        <v>13.7</v>
      </c>
      <c r="F10" s="13">
        <v>44.8</v>
      </c>
      <c r="G10" s="13">
        <v>47.5</v>
      </c>
      <c r="H10" s="13">
        <v>87.5</v>
      </c>
      <c r="I10" s="13">
        <v>93.7</v>
      </c>
      <c r="J10" s="13">
        <v>117.9</v>
      </c>
      <c r="K10" s="14">
        <v>11.2</v>
      </c>
      <c r="L10" s="14">
        <v>14.8</v>
      </c>
      <c r="M10" s="14">
        <v>14.6</v>
      </c>
      <c r="N10" s="14">
        <v>32.3</v>
      </c>
      <c r="O10" s="14">
        <v>27.3</v>
      </c>
      <c r="P10" s="15">
        <v>27.6</v>
      </c>
      <c r="Q10" s="15">
        <v>40.5</v>
      </c>
      <c r="R10" s="14">
        <v>52.7</v>
      </c>
      <c r="S10" s="16">
        <v>190.6</v>
      </c>
      <c r="T10" s="14">
        <v>133.7</v>
      </c>
      <c r="U10" s="14">
        <v>130</v>
      </c>
      <c r="V10" s="14">
        <v>127</v>
      </c>
      <c r="W10" s="14">
        <v>158.8</v>
      </c>
      <c r="X10" s="17">
        <v>158.8</v>
      </c>
      <c r="Y10" s="14">
        <v>188.8</v>
      </c>
      <c r="Z10" s="14">
        <v>177.9</v>
      </c>
      <c r="AA10" s="14">
        <v>188.4</v>
      </c>
      <c r="AB10" s="14">
        <v>179.9</v>
      </c>
      <c r="AC10" s="14">
        <v>187.2</v>
      </c>
      <c r="AD10" s="14">
        <v>155.9</v>
      </c>
      <c r="AE10" s="14">
        <v>177</v>
      </c>
      <c r="AF10" s="14">
        <v>162.6</v>
      </c>
      <c r="AG10" s="19">
        <v>159.5</v>
      </c>
    </row>
    <row r="11" spans="2:35" ht="30" customHeight="1">
      <c r="B11" s="107" t="s">
        <v>39</v>
      </c>
      <c r="C11" s="108" t="s">
        <v>40</v>
      </c>
      <c r="D11" s="109">
        <v>31.4</v>
      </c>
      <c r="E11" s="109">
        <v>374.7</v>
      </c>
      <c r="F11" s="109">
        <v>2133.8</v>
      </c>
      <c r="G11" s="109">
        <v>2732.6</v>
      </c>
      <c r="H11" s="109">
        <v>3158.3</v>
      </c>
      <c r="I11" s="109">
        <v>3440.6</v>
      </c>
      <c r="J11" s="109">
        <v>3775.1</v>
      </c>
      <c r="K11" s="110">
        <v>4718.1</v>
      </c>
      <c r="L11" s="110">
        <v>5315.6</v>
      </c>
      <c r="M11" s="110">
        <v>6062.5</v>
      </c>
      <c r="N11" s="110">
        <v>7146.5</v>
      </c>
      <c r="O11" s="110">
        <v>8530.2</v>
      </c>
      <c r="P11" s="110">
        <v>12522.5</v>
      </c>
      <c r="Q11" s="110">
        <v>18746.2</v>
      </c>
      <c r="R11" s="110">
        <v>28360.5</v>
      </c>
      <c r="S11" s="111">
        <v>40137.2</v>
      </c>
      <c r="T11" s="110">
        <v>35601.5</v>
      </c>
      <c r="U11" s="110">
        <v>42465</v>
      </c>
      <c r="V11" s="110">
        <v>52082</v>
      </c>
      <c r="W11" s="110">
        <v>54743.7</v>
      </c>
      <c r="X11" s="112">
        <v>58182</v>
      </c>
      <c r="Y11" s="110">
        <v>59014.1</v>
      </c>
      <c r="Z11" s="110">
        <v>54380</v>
      </c>
      <c r="AA11" s="110">
        <v>60425.2</v>
      </c>
      <c r="AB11" s="110">
        <v>70337.8</v>
      </c>
      <c r="AC11" s="110">
        <v>80092</v>
      </c>
      <c r="AD11" s="110">
        <v>81896.2</v>
      </c>
      <c r="AE11" s="110">
        <v>72578.1</v>
      </c>
      <c r="AF11" s="115">
        <v>93203.2</v>
      </c>
      <c r="AG11" s="113">
        <v>133825.8</v>
      </c>
      <c r="AH11" s="99"/>
      <c r="AI11" s="99"/>
    </row>
    <row r="12" spans="2:33" ht="15" customHeight="1">
      <c r="B12" s="134" t="s">
        <v>29</v>
      </c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6"/>
    </row>
    <row r="13" spans="2:33" ht="15" customHeight="1">
      <c r="B13" s="134" t="s">
        <v>41</v>
      </c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6"/>
    </row>
    <row r="14" spans="2:34" ht="15" customHeight="1">
      <c r="B14" s="114" t="s">
        <v>42</v>
      </c>
      <c r="C14" s="108" t="s">
        <v>43</v>
      </c>
      <c r="D14" s="109">
        <v>30.1</v>
      </c>
      <c r="E14" s="109">
        <v>374.5</v>
      </c>
      <c r="F14" s="109">
        <v>2072.8</v>
      </c>
      <c r="G14" s="109">
        <v>2724.4</v>
      </c>
      <c r="H14" s="109">
        <v>2750.2</v>
      </c>
      <c r="I14" s="109">
        <v>3274.1</v>
      </c>
      <c r="J14" s="109">
        <v>3450</v>
      </c>
      <c r="K14" s="110">
        <v>3753.76</v>
      </c>
      <c r="L14" s="110">
        <v>3994.2</v>
      </c>
      <c r="M14" s="110">
        <v>4565.3</v>
      </c>
      <c r="N14" s="110">
        <v>5170.9</v>
      </c>
      <c r="O14" s="110">
        <v>5861.3</v>
      </c>
      <c r="P14" s="110">
        <v>6579.7</v>
      </c>
      <c r="Q14" s="110">
        <v>8556.3</v>
      </c>
      <c r="R14" s="110">
        <v>12212.5</v>
      </c>
      <c r="S14" s="110">
        <v>16829.8</v>
      </c>
      <c r="T14" s="110">
        <v>19182.1</v>
      </c>
      <c r="U14" s="110">
        <v>21336.1</v>
      </c>
      <c r="V14" s="110">
        <v>24679.7</v>
      </c>
      <c r="W14" s="110">
        <v>27370.2</v>
      </c>
      <c r="X14" s="112">
        <v>30363</v>
      </c>
      <c r="Y14" s="110">
        <v>33238.8</v>
      </c>
      <c r="Z14" s="110">
        <v>37575.7</v>
      </c>
      <c r="AA14" s="110">
        <v>43228.5</v>
      </c>
      <c r="AB14" s="110">
        <v>48482.2</v>
      </c>
      <c r="AC14" s="115">
        <v>51745.1</v>
      </c>
      <c r="AD14" s="110">
        <v>56205.5</v>
      </c>
      <c r="AE14" s="110">
        <v>55961.2</v>
      </c>
      <c r="AF14" s="110">
        <v>61729.2</v>
      </c>
      <c r="AG14" s="116">
        <v>72702.9</v>
      </c>
      <c r="AH14" s="99"/>
    </row>
    <row r="15" spans="2:33" ht="15" customHeight="1">
      <c r="B15" s="27"/>
      <c r="C15" s="28" t="s">
        <v>44</v>
      </c>
      <c r="D15" s="139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1"/>
    </row>
    <row r="16" spans="2:35" ht="30" customHeight="1">
      <c r="B16" s="27" t="s">
        <v>42</v>
      </c>
      <c r="C16" s="28" t="s">
        <v>45</v>
      </c>
      <c r="D16" s="13">
        <v>25.6</v>
      </c>
      <c r="E16" s="13">
        <v>317.7</v>
      </c>
      <c r="F16" s="13">
        <v>1895.4</v>
      </c>
      <c r="G16" s="13">
        <v>2513.7</v>
      </c>
      <c r="H16" s="13">
        <v>2548.4</v>
      </c>
      <c r="I16" s="13">
        <v>3015.2</v>
      </c>
      <c r="J16" s="13">
        <v>3170.8</v>
      </c>
      <c r="K16" s="14">
        <v>3473.4</v>
      </c>
      <c r="L16" s="14">
        <v>3702.5</v>
      </c>
      <c r="M16" s="14">
        <v>4151.3</v>
      </c>
      <c r="N16" s="14">
        <v>4721.7</v>
      </c>
      <c r="O16" s="14">
        <v>5311.5</v>
      </c>
      <c r="P16" s="15">
        <v>5931.6</v>
      </c>
      <c r="Q16" s="15">
        <v>7686.9</v>
      </c>
      <c r="R16" s="14">
        <v>10656.4</v>
      </c>
      <c r="S16" s="14">
        <v>14796.6</v>
      </c>
      <c r="T16" s="14">
        <v>16789.7</v>
      </c>
      <c r="U16" s="14">
        <v>18490.2</v>
      </c>
      <c r="V16" s="14">
        <v>21370.7</v>
      </c>
      <c r="W16" s="14">
        <v>23897.4</v>
      </c>
      <c r="X16" s="17">
        <v>26719.4</v>
      </c>
      <c r="Y16" s="14">
        <v>29335.2</v>
      </c>
      <c r="Z16" s="14">
        <v>33401.5</v>
      </c>
      <c r="AA16" s="14">
        <v>38517</v>
      </c>
      <c r="AB16" s="14">
        <v>43758.5</v>
      </c>
      <c r="AC16" s="14">
        <v>46839.6</v>
      </c>
      <c r="AD16" s="14">
        <v>50630.6</v>
      </c>
      <c r="AE16" s="14">
        <v>49388.7</v>
      </c>
      <c r="AF16" s="14">
        <v>54156.1</v>
      </c>
      <c r="AG16" s="19">
        <v>63925.5</v>
      </c>
      <c r="AH16" s="99"/>
      <c r="AI16" s="99"/>
    </row>
    <row r="17" spans="2:33" ht="15" customHeight="1">
      <c r="B17" s="27"/>
      <c r="C17" s="28" t="s">
        <v>44</v>
      </c>
      <c r="D17" s="13"/>
      <c r="E17" s="13"/>
      <c r="F17" s="13"/>
      <c r="G17" s="13"/>
      <c r="H17" s="13"/>
      <c r="I17" s="13"/>
      <c r="J17" s="13"/>
      <c r="K17" s="14"/>
      <c r="L17" s="14"/>
      <c r="M17" s="14"/>
      <c r="N17" s="14"/>
      <c r="O17" s="14"/>
      <c r="P17" s="15"/>
      <c r="Q17" s="15"/>
      <c r="R17" s="14"/>
      <c r="S17" s="14"/>
      <c r="T17" s="14"/>
      <c r="U17" s="14"/>
      <c r="V17" s="14"/>
      <c r="W17" s="14"/>
      <c r="X17" s="17"/>
      <c r="Y17" s="14"/>
      <c r="Z17" s="14"/>
      <c r="AA17" s="14"/>
      <c r="AB17" s="14"/>
      <c r="AC17" s="14"/>
      <c r="AD17" s="14"/>
      <c r="AE17" s="14"/>
      <c r="AF17" s="14"/>
      <c r="AG17" s="19"/>
    </row>
    <row r="18" spans="2:33" ht="30" customHeight="1">
      <c r="B18" s="27" t="s">
        <v>46</v>
      </c>
      <c r="C18" s="12" t="s">
        <v>47</v>
      </c>
      <c r="D18" s="13">
        <v>20.5</v>
      </c>
      <c r="E18" s="13">
        <v>283.6</v>
      </c>
      <c r="F18" s="13">
        <v>1783.4</v>
      </c>
      <c r="G18" s="13">
        <v>2369.7</v>
      </c>
      <c r="H18" s="13">
        <v>2309</v>
      </c>
      <c r="I18" s="13">
        <v>2702.2</v>
      </c>
      <c r="J18" s="13">
        <v>2804</v>
      </c>
      <c r="K18" s="14">
        <v>2972.9</v>
      </c>
      <c r="L18" s="14">
        <v>3199.7</v>
      </c>
      <c r="M18" s="14">
        <v>3740.2</v>
      </c>
      <c r="N18" s="14">
        <v>4230</v>
      </c>
      <c r="O18" s="14">
        <v>4697.7</v>
      </c>
      <c r="P18" s="15">
        <v>5210.5</v>
      </c>
      <c r="Q18" s="15">
        <v>6873</v>
      </c>
      <c r="R18" s="14">
        <v>9374.6</v>
      </c>
      <c r="S18" s="14" t="s">
        <v>48</v>
      </c>
      <c r="T18" s="14">
        <v>15048.9</v>
      </c>
      <c r="U18" s="14">
        <v>16528.3</v>
      </c>
      <c r="V18" s="14">
        <v>19216</v>
      </c>
      <c r="W18" s="14">
        <v>21389.9</v>
      </c>
      <c r="X18" s="17">
        <v>24150</v>
      </c>
      <c r="Y18" s="14">
        <v>26582.6</v>
      </c>
      <c r="Z18" s="14">
        <v>30595.3</v>
      </c>
      <c r="AA18" s="14">
        <v>35196.7</v>
      </c>
      <c r="AB18" s="14">
        <v>40210.2</v>
      </c>
      <c r="AC18" s="14">
        <v>43067.3</v>
      </c>
      <c r="AD18" s="14">
        <v>46797.8</v>
      </c>
      <c r="AE18" s="14">
        <v>43899.5</v>
      </c>
      <c r="AF18" s="14">
        <v>48507.3</v>
      </c>
      <c r="AG18" s="19">
        <v>57700.6</v>
      </c>
    </row>
    <row r="19" spans="2:33" ht="30" customHeight="1">
      <c r="B19" s="27" t="s">
        <v>46</v>
      </c>
      <c r="C19" s="12" t="s">
        <v>49</v>
      </c>
      <c r="D19" s="13">
        <v>5</v>
      </c>
      <c r="E19" s="13">
        <v>31.3</v>
      </c>
      <c r="F19" s="13">
        <v>95.6</v>
      </c>
      <c r="G19" s="13">
        <v>117.7</v>
      </c>
      <c r="H19" s="13">
        <v>196.5</v>
      </c>
      <c r="I19" s="13">
        <v>262.6</v>
      </c>
      <c r="J19" s="13">
        <v>310.2</v>
      </c>
      <c r="K19" s="14">
        <v>434.43999999999994</v>
      </c>
      <c r="L19" s="14">
        <v>433.7</v>
      </c>
      <c r="M19" s="14">
        <v>338</v>
      </c>
      <c r="N19" s="14">
        <v>436.1</v>
      </c>
      <c r="O19" s="14">
        <v>550.6</v>
      </c>
      <c r="P19" s="15">
        <v>657</v>
      </c>
      <c r="Q19" s="15">
        <v>731.5</v>
      </c>
      <c r="R19" s="14">
        <v>1183.6</v>
      </c>
      <c r="S19" s="14">
        <v>1376.5</v>
      </c>
      <c r="T19" s="14">
        <v>1567.7</v>
      </c>
      <c r="U19" s="14">
        <v>1774.9</v>
      </c>
      <c r="V19" s="14">
        <v>1965.7</v>
      </c>
      <c r="W19" s="14">
        <v>2289.5</v>
      </c>
      <c r="X19" s="17">
        <v>2339.4</v>
      </c>
      <c r="Y19" s="14">
        <v>2520.6</v>
      </c>
      <c r="Z19" s="14">
        <v>2573.4</v>
      </c>
      <c r="AA19" s="14">
        <v>3042.3</v>
      </c>
      <c r="AB19" s="14">
        <v>3253.5</v>
      </c>
      <c r="AC19" s="14">
        <v>3477.3</v>
      </c>
      <c r="AD19" s="14">
        <v>3534.8</v>
      </c>
      <c r="AE19" s="14">
        <v>5198.9</v>
      </c>
      <c r="AF19" s="14">
        <v>5351.8</v>
      </c>
      <c r="AG19" s="19">
        <v>5845.9</v>
      </c>
    </row>
    <row r="20" spans="2:33" ht="30" customHeight="1">
      <c r="B20" s="27" t="s">
        <v>46</v>
      </c>
      <c r="C20" s="12" t="s">
        <v>50</v>
      </c>
      <c r="D20" s="13">
        <v>0.1</v>
      </c>
      <c r="E20" s="13">
        <v>2.8</v>
      </c>
      <c r="F20" s="13">
        <v>16.4</v>
      </c>
      <c r="G20" s="13">
        <v>26.3</v>
      </c>
      <c r="H20" s="13">
        <v>42.9</v>
      </c>
      <c r="I20" s="13">
        <v>50.4</v>
      </c>
      <c r="J20" s="13">
        <v>56.6</v>
      </c>
      <c r="K20" s="14">
        <v>66.06</v>
      </c>
      <c r="L20" s="14">
        <v>69.1</v>
      </c>
      <c r="M20" s="14">
        <v>73.1</v>
      </c>
      <c r="N20" s="14">
        <v>55.6</v>
      </c>
      <c r="O20" s="14">
        <v>63.2</v>
      </c>
      <c r="P20" s="15">
        <v>64.1</v>
      </c>
      <c r="Q20" s="15">
        <v>82.4</v>
      </c>
      <c r="R20" s="14">
        <v>98.2</v>
      </c>
      <c r="S20" s="14">
        <v>133.9</v>
      </c>
      <c r="T20" s="14">
        <v>173.1</v>
      </c>
      <c r="U20" s="14">
        <v>187</v>
      </c>
      <c r="V20" s="14">
        <v>189</v>
      </c>
      <c r="W20" s="14">
        <v>218</v>
      </c>
      <c r="X20" s="17">
        <v>230</v>
      </c>
      <c r="Y20" s="14">
        <v>232</v>
      </c>
      <c r="Z20" s="14">
        <v>232.8</v>
      </c>
      <c r="AA20" s="14">
        <v>278</v>
      </c>
      <c r="AB20" s="14">
        <v>294.8</v>
      </c>
      <c r="AC20" s="14">
        <v>295</v>
      </c>
      <c r="AD20" s="14">
        <v>298</v>
      </c>
      <c r="AE20" s="14">
        <v>290.3</v>
      </c>
      <c r="AF20" s="14">
        <v>297</v>
      </c>
      <c r="AG20" s="19">
        <v>379</v>
      </c>
    </row>
    <row r="21" spans="2:33" ht="30" customHeight="1">
      <c r="B21" s="27" t="s">
        <v>42</v>
      </c>
      <c r="C21" s="12" t="s">
        <v>51</v>
      </c>
      <c r="D21" s="13">
        <v>4.5</v>
      </c>
      <c r="E21" s="13">
        <v>56.8</v>
      </c>
      <c r="F21" s="13">
        <v>177.4</v>
      </c>
      <c r="G21" s="13">
        <v>210.7</v>
      </c>
      <c r="H21" s="13">
        <v>201.8</v>
      </c>
      <c r="I21" s="13">
        <v>258.9</v>
      </c>
      <c r="J21" s="13">
        <v>279.2</v>
      </c>
      <c r="K21" s="14">
        <v>280.36</v>
      </c>
      <c r="L21" s="14">
        <v>291.7</v>
      </c>
      <c r="M21" s="14">
        <v>414</v>
      </c>
      <c r="N21" s="14">
        <v>449.2</v>
      </c>
      <c r="O21" s="14">
        <v>549.8</v>
      </c>
      <c r="P21" s="15">
        <v>648.1</v>
      </c>
      <c r="Q21" s="15">
        <v>869.4</v>
      </c>
      <c r="R21" s="14">
        <v>1556.1</v>
      </c>
      <c r="S21" s="14">
        <v>2033.2</v>
      </c>
      <c r="T21" s="14">
        <v>2392.4</v>
      </c>
      <c r="U21" s="14">
        <v>2845.9</v>
      </c>
      <c r="V21" s="14">
        <v>3309</v>
      </c>
      <c r="W21" s="14">
        <v>3472.8</v>
      </c>
      <c r="X21" s="17">
        <v>3643.6</v>
      </c>
      <c r="Y21" s="14">
        <v>3903.6</v>
      </c>
      <c r="Z21" s="14">
        <v>4174.2</v>
      </c>
      <c r="AA21" s="14">
        <v>4711.5</v>
      </c>
      <c r="AB21" s="14">
        <v>4723.7</v>
      </c>
      <c r="AC21" s="14">
        <v>4905.5</v>
      </c>
      <c r="AD21" s="14">
        <v>5574.9</v>
      </c>
      <c r="AE21" s="14">
        <v>6572.5</v>
      </c>
      <c r="AF21" s="14">
        <v>7573.1</v>
      </c>
      <c r="AG21" s="19">
        <v>8777.4</v>
      </c>
    </row>
    <row r="22" spans="2:33" ht="15" customHeight="1">
      <c r="B22" s="27" t="s">
        <v>52</v>
      </c>
      <c r="C22" s="12" t="s">
        <v>53</v>
      </c>
      <c r="D22" s="13">
        <v>6.5</v>
      </c>
      <c r="E22" s="13">
        <v>98.4</v>
      </c>
      <c r="F22" s="13">
        <v>333.8</v>
      </c>
      <c r="G22" s="13">
        <v>795.4</v>
      </c>
      <c r="H22" s="13">
        <v>1168.3</v>
      </c>
      <c r="I22" s="13">
        <v>1221.9</v>
      </c>
      <c r="J22" s="13">
        <v>1076.3</v>
      </c>
      <c r="K22" s="14">
        <v>1091.6200000000001</v>
      </c>
      <c r="L22" s="14">
        <v>1216.3</v>
      </c>
      <c r="M22" s="118">
        <v>2066.1</v>
      </c>
      <c r="N22" s="118">
        <v>3779.1</v>
      </c>
      <c r="O22" s="118">
        <v>4922.8</v>
      </c>
      <c r="P22" s="118">
        <v>5172.9</v>
      </c>
      <c r="Q22" s="118">
        <v>5567.8</v>
      </c>
      <c r="R22" s="118">
        <v>6069</v>
      </c>
      <c r="S22" s="118">
        <v>7457</v>
      </c>
      <c r="T22" s="118">
        <v>6700</v>
      </c>
      <c r="U22" s="118">
        <v>7714.5</v>
      </c>
      <c r="V22" s="118">
        <v>10508.9</v>
      </c>
      <c r="W22" s="118">
        <v>12292.8</v>
      </c>
      <c r="X22" s="119">
        <v>15007.4</v>
      </c>
      <c r="Y22" s="118">
        <v>16187.8</v>
      </c>
      <c r="Z22" s="118">
        <v>15131.4</v>
      </c>
      <c r="AA22" s="118">
        <v>15127.3</v>
      </c>
      <c r="AB22" s="118">
        <v>16752.5</v>
      </c>
      <c r="AC22" s="118">
        <v>16574.3</v>
      </c>
      <c r="AD22" s="118">
        <v>17304.3</v>
      </c>
      <c r="AE22" s="118">
        <v>16450.9</v>
      </c>
      <c r="AF22" s="118">
        <v>15124.2</v>
      </c>
      <c r="AG22" s="19">
        <v>17234.5</v>
      </c>
    </row>
    <row r="23" spans="2:33" ht="30" customHeight="1">
      <c r="B23" s="27" t="s">
        <v>54</v>
      </c>
      <c r="C23" s="12" t="s">
        <v>55</v>
      </c>
      <c r="D23" s="13">
        <v>0.3</v>
      </c>
      <c r="E23" s="13">
        <v>-41</v>
      </c>
      <c r="F23" s="13">
        <v>173.6</v>
      </c>
      <c r="G23" s="13">
        <v>-2.9</v>
      </c>
      <c r="H23" s="13">
        <v>-87</v>
      </c>
      <c r="I23" s="117">
        <v>-73.9</v>
      </c>
      <c r="J23" s="117">
        <v>-76.1</v>
      </c>
      <c r="K23" s="118">
        <v>-116.2</v>
      </c>
      <c r="L23" s="118">
        <v>-117.2</v>
      </c>
      <c r="M23" s="118">
        <v>30.1</v>
      </c>
      <c r="N23" s="118">
        <v>20.7</v>
      </c>
      <c r="O23" s="118">
        <v>23.9</v>
      </c>
      <c r="P23" s="118">
        <v>28.3</v>
      </c>
      <c r="Q23" s="118">
        <v>29.7</v>
      </c>
      <c r="R23" s="118">
        <v>35.6</v>
      </c>
      <c r="S23" s="118">
        <v>46.1</v>
      </c>
      <c r="T23" s="118">
        <v>46</v>
      </c>
      <c r="U23" s="118">
        <v>-45.5</v>
      </c>
      <c r="V23" s="118">
        <v>47</v>
      </c>
      <c r="W23" s="118">
        <v>-75.8</v>
      </c>
      <c r="X23" s="119">
        <v>-79.1</v>
      </c>
      <c r="Y23" s="118">
        <v>47</v>
      </c>
      <c r="Z23" s="118">
        <v>48</v>
      </c>
      <c r="AA23" s="118">
        <v>390.8</v>
      </c>
      <c r="AB23" s="118">
        <v>395.1</v>
      </c>
      <c r="AC23" s="118">
        <v>-452.2</v>
      </c>
      <c r="AD23" s="118">
        <v>-673</v>
      </c>
      <c r="AE23" s="118">
        <v>725.4</v>
      </c>
      <c r="AF23" s="118">
        <v>793.6</v>
      </c>
      <c r="AG23" s="19">
        <v>-311.1</v>
      </c>
    </row>
    <row r="24" spans="2:33" ht="15" customHeight="1">
      <c r="B24" s="27" t="s">
        <v>56</v>
      </c>
      <c r="C24" s="12" t="s">
        <v>57</v>
      </c>
      <c r="D24" s="13">
        <v>-5.8</v>
      </c>
      <c r="E24" s="13">
        <v>-57.2</v>
      </c>
      <c r="F24" s="13">
        <v>-446.4</v>
      </c>
      <c r="G24" s="13">
        <v>-846.9</v>
      </c>
      <c r="H24" s="13">
        <v>-758.3</v>
      </c>
      <c r="I24" s="13">
        <v>-1095.1</v>
      </c>
      <c r="J24" s="13">
        <v>-524.2</v>
      </c>
      <c r="K24" s="14">
        <v>84.6</v>
      </c>
      <c r="L24" s="14">
        <v>222.3</v>
      </c>
      <c r="M24" s="14">
        <v>-441.4</v>
      </c>
      <c r="N24" s="14">
        <v>-1682.2</v>
      </c>
      <c r="O24" s="14">
        <v>-2041.2</v>
      </c>
      <c r="P24" s="15">
        <v>1257.3</v>
      </c>
      <c r="Q24" s="15">
        <v>5201.3</v>
      </c>
      <c r="R24" s="14">
        <v>11235.300000000001</v>
      </c>
      <c r="S24" s="14">
        <v>16981.800000000003</v>
      </c>
      <c r="T24" s="14">
        <v>10156.2</v>
      </c>
      <c r="U24" s="14">
        <v>14278.2</v>
      </c>
      <c r="V24" s="14">
        <v>16846.4</v>
      </c>
      <c r="W24" s="14">
        <v>15156.5</v>
      </c>
      <c r="X24" s="17">
        <v>12890.7</v>
      </c>
      <c r="Y24" s="14">
        <v>10070.1</v>
      </c>
      <c r="Z24" s="14">
        <v>1624.9</v>
      </c>
      <c r="AA24" s="14">
        <v>1678.6</v>
      </c>
      <c r="AB24" s="14">
        <v>4708</v>
      </c>
      <c r="AC24" s="14">
        <v>13224.8</v>
      </c>
      <c r="AD24" s="14">
        <v>10059.4</v>
      </c>
      <c r="AE24" s="14">
        <v>-559.4</v>
      </c>
      <c r="AF24" s="14">
        <v>15556.2</v>
      </c>
      <c r="AG24" s="19">
        <v>44199.5</v>
      </c>
    </row>
    <row r="25" spans="2:34" ht="15" customHeight="1">
      <c r="B25" s="27" t="s">
        <v>58</v>
      </c>
      <c r="C25" s="29" t="s">
        <v>59</v>
      </c>
      <c r="D25" s="30">
        <v>18.1</v>
      </c>
      <c r="E25" s="30">
        <v>239.4</v>
      </c>
      <c r="F25" s="30">
        <v>693.2</v>
      </c>
      <c r="G25" s="30">
        <v>681.2</v>
      </c>
      <c r="H25" s="30">
        <v>917</v>
      </c>
      <c r="I25" s="30">
        <v>781</v>
      </c>
      <c r="J25" s="30">
        <v>1055.9</v>
      </c>
      <c r="K25" s="14">
        <v>1895.3</v>
      </c>
      <c r="L25" s="14">
        <v>2205.9</v>
      </c>
      <c r="M25" s="14">
        <v>2592.8</v>
      </c>
      <c r="N25" s="14">
        <v>3002</v>
      </c>
      <c r="O25" s="14">
        <v>4161.8</v>
      </c>
      <c r="P25" s="15">
        <v>7881.8</v>
      </c>
      <c r="Q25" s="15">
        <v>12467</v>
      </c>
      <c r="R25" s="14">
        <v>19321.7</v>
      </c>
      <c r="S25" s="14">
        <v>26400.7</v>
      </c>
      <c r="T25" s="14">
        <v>18383.1</v>
      </c>
      <c r="U25" s="14">
        <v>23060.5</v>
      </c>
      <c r="V25" s="14">
        <v>29388.3</v>
      </c>
      <c r="W25" s="14">
        <v>29000.3</v>
      </c>
      <c r="X25" s="17">
        <v>28169.3</v>
      </c>
      <c r="Y25" s="14">
        <v>25537.5</v>
      </c>
      <c r="Z25" s="14">
        <v>20552.8</v>
      </c>
      <c r="AA25" s="14">
        <v>28054</v>
      </c>
      <c r="AB25" s="14">
        <v>34147.5</v>
      </c>
      <c r="AC25" s="14">
        <v>43323.6</v>
      </c>
      <c r="AD25" s="14">
        <v>40170.6</v>
      </c>
      <c r="AE25" s="14">
        <v>25854.9</v>
      </c>
      <c r="AF25" s="14">
        <v>43329</v>
      </c>
      <c r="AG25" s="19">
        <v>80366</v>
      </c>
      <c r="AH25" s="99"/>
    </row>
    <row r="26" spans="2:33" ht="30" customHeight="1">
      <c r="B26" s="27" t="s">
        <v>60</v>
      </c>
      <c r="C26" s="29" t="s">
        <v>61</v>
      </c>
      <c r="D26" s="30">
        <v>23.9</v>
      </c>
      <c r="E26" s="30">
        <v>296.6</v>
      </c>
      <c r="F26" s="30">
        <v>1139.6</v>
      </c>
      <c r="G26" s="30">
        <v>1528.1</v>
      </c>
      <c r="H26" s="30">
        <v>1675.3</v>
      </c>
      <c r="I26" s="30">
        <v>1876.1</v>
      </c>
      <c r="J26" s="30">
        <v>1580.1</v>
      </c>
      <c r="K26" s="14">
        <v>1810.72</v>
      </c>
      <c r="L26" s="14">
        <v>1983.6</v>
      </c>
      <c r="M26" s="14">
        <v>3034.2</v>
      </c>
      <c r="N26" s="14">
        <v>4684.2</v>
      </c>
      <c r="O26" s="14">
        <v>6203</v>
      </c>
      <c r="P26" s="15">
        <v>6624.5</v>
      </c>
      <c r="Q26" s="15">
        <v>7265.7</v>
      </c>
      <c r="R26" s="14">
        <v>8086.4</v>
      </c>
      <c r="S26" s="14">
        <v>9418.9</v>
      </c>
      <c r="T26" s="14">
        <v>8226.9</v>
      </c>
      <c r="U26" s="14">
        <v>8782.3</v>
      </c>
      <c r="V26" s="14">
        <v>12541.9</v>
      </c>
      <c r="W26" s="14">
        <v>13843.8</v>
      </c>
      <c r="X26" s="17">
        <v>15278.6</v>
      </c>
      <c r="Y26" s="14">
        <v>15467.4</v>
      </c>
      <c r="Z26" s="14">
        <v>18927.9</v>
      </c>
      <c r="AA26" s="14">
        <v>26375.4</v>
      </c>
      <c r="AB26" s="14">
        <v>29439.5</v>
      </c>
      <c r="AC26" s="14">
        <v>30098.8</v>
      </c>
      <c r="AD26" s="14">
        <v>30111.2</v>
      </c>
      <c r="AE26" s="14">
        <v>26414.3</v>
      </c>
      <c r="AF26" s="14">
        <v>27772.8</v>
      </c>
      <c r="AG26" s="19">
        <v>36166.5</v>
      </c>
    </row>
    <row r="27" spans="2:33" ht="15" customHeight="1">
      <c r="B27" s="27"/>
      <c r="C27" s="29" t="s">
        <v>62</v>
      </c>
      <c r="D27" s="30">
        <v>0.3</v>
      </c>
      <c r="E27" s="30">
        <v>0</v>
      </c>
      <c r="F27" s="30">
        <v>0</v>
      </c>
      <c r="G27" s="30">
        <v>62.6</v>
      </c>
      <c r="H27" s="30">
        <v>85.1</v>
      </c>
      <c r="I27" s="30">
        <v>113.6</v>
      </c>
      <c r="J27" s="30">
        <v>-150.9</v>
      </c>
      <c r="K27" s="14">
        <v>-95.72</v>
      </c>
      <c r="L27" s="14">
        <v>0</v>
      </c>
      <c r="M27" s="14">
        <v>-157.6</v>
      </c>
      <c r="N27" s="14">
        <v>-142</v>
      </c>
      <c r="O27" s="14">
        <v>-236.6</v>
      </c>
      <c r="P27" s="15">
        <v>-515.7</v>
      </c>
      <c r="Q27" s="15">
        <v>-608.9</v>
      </c>
      <c r="R27" s="14">
        <v>-1191.9</v>
      </c>
      <c r="S27" s="14">
        <v>-1177.5</v>
      </c>
      <c r="T27" s="14">
        <v>-482.8</v>
      </c>
      <c r="U27" s="14">
        <v>-818.3</v>
      </c>
      <c r="V27" s="14">
        <v>0</v>
      </c>
      <c r="W27" s="14">
        <v>0</v>
      </c>
      <c r="X27" s="17">
        <v>0</v>
      </c>
      <c r="Y27" s="14">
        <v>-529.6</v>
      </c>
      <c r="Z27" s="14">
        <v>0</v>
      </c>
      <c r="AA27" s="14">
        <v>0</v>
      </c>
      <c r="AB27" s="14">
        <v>0</v>
      </c>
      <c r="AC27" s="14">
        <v>-1000</v>
      </c>
      <c r="AD27" s="14">
        <v>-1000</v>
      </c>
      <c r="AE27" s="14">
        <v>0</v>
      </c>
      <c r="AF27" s="14">
        <v>0</v>
      </c>
      <c r="AG27" s="19">
        <v>0</v>
      </c>
    </row>
    <row r="28" spans="2:34" ht="30" customHeight="1">
      <c r="B28" s="20" t="s">
        <v>39</v>
      </c>
      <c r="C28" s="21" t="s">
        <v>63</v>
      </c>
      <c r="D28" s="22">
        <v>31.1</v>
      </c>
      <c r="E28" s="22">
        <v>374.7</v>
      </c>
      <c r="F28" s="22">
        <v>2133.8</v>
      </c>
      <c r="G28" s="22">
        <v>2670</v>
      </c>
      <c r="H28" s="22">
        <v>3073.2</v>
      </c>
      <c r="I28" s="22">
        <v>3327</v>
      </c>
      <c r="J28" s="22">
        <v>3926</v>
      </c>
      <c r="K28" s="23">
        <v>4813.82</v>
      </c>
      <c r="L28" s="23">
        <v>5315.6</v>
      </c>
      <c r="M28" s="23">
        <v>6220.1</v>
      </c>
      <c r="N28" s="23">
        <v>7288.5</v>
      </c>
      <c r="O28" s="23">
        <v>8766.8</v>
      </c>
      <c r="P28" s="24">
        <v>13038.2</v>
      </c>
      <c r="Q28" s="24">
        <v>19355.1</v>
      </c>
      <c r="R28" s="23">
        <v>29552.4</v>
      </c>
      <c r="S28" s="23">
        <v>41314.7</v>
      </c>
      <c r="T28" s="23">
        <v>36084.3</v>
      </c>
      <c r="U28" s="23">
        <v>43283.3</v>
      </c>
      <c r="V28" s="23">
        <v>52082</v>
      </c>
      <c r="W28" s="23">
        <v>54743.7</v>
      </c>
      <c r="X28" s="25">
        <v>58182</v>
      </c>
      <c r="Y28" s="23">
        <v>59543.700000000004</v>
      </c>
      <c r="Z28" s="23">
        <v>54380</v>
      </c>
      <c r="AA28" s="23">
        <v>60425.2</v>
      </c>
      <c r="AB28" s="23">
        <v>70337.8</v>
      </c>
      <c r="AC28" s="31">
        <v>81092</v>
      </c>
      <c r="AD28" s="23">
        <v>82896.2</v>
      </c>
      <c r="AE28" s="23">
        <v>72578.1</v>
      </c>
      <c r="AF28" s="23">
        <v>93203.2</v>
      </c>
      <c r="AG28" s="26">
        <v>133825.8</v>
      </c>
      <c r="AH28" s="99"/>
    </row>
    <row r="29" spans="2:33" ht="15" customHeight="1">
      <c r="B29" s="126" t="s">
        <v>64</v>
      </c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8"/>
    </row>
    <row r="30" spans="2:33" ht="15" customHeight="1">
      <c r="B30" s="126" t="s">
        <v>30</v>
      </c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8"/>
    </row>
    <row r="31" spans="2:33" ht="30" customHeight="1">
      <c r="B31" s="32" t="s">
        <v>31</v>
      </c>
      <c r="C31" s="33" t="s">
        <v>65</v>
      </c>
      <c r="D31" s="34">
        <v>64.1</v>
      </c>
      <c r="E31" s="34" t="s">
        <v>66</v>
      </c>
      <c r="F31" s="34">
        <v>4191.6</v>
      </c>
      <c r="G31" s="34">
        <v>5305.1</v>
      </c>
      <c r="H31" s="34">
        <v>6205.6</v>
      </c>
      <c r="I31" s="34">
        <v>6737.2</v>
      </c>
      <c r="J31" s="34">
        <v>6974.9</v>
      </c>
      <c r="K31" s="35">
        <f>40969.3/5</f>
        <v>8193.86</v>
      </c>
      <c r="L31" s="35">
        <v>8687.1</v>
      </c>
      <c r="M31" s="35">
        <v>9952.6</v>
      </c>
      <c r="N31" s="35">
        <v>12224.6</v>
      </c>
      <c r="O31" s="35">
        <v>14811</v>
      </c>
      <c r="P31" s="36">
        <v>20252.3</v>
      </c>
      <c r="Q31" s="36">
        <v>28595.7</v>
      </c>
      <c r="R31" s="37">
        <v>39717.2</v>
      </c>
      <c r="S31" s="37">
        <v>54446.6</v>
      </c>
      <c r="T31" s="38">
        <v>49066.7</v>
      </c>
      <c r="U31" s="37">
        <v>57797.5</v>
      </c>
      <c r="V31" s="37">
        <v>70361.3</v>
      </c>
      <c r="W31" s="38">
        <v>75756.6</v>
      </c>
      <c r="X31" s="39">
        <v>81166.8</v>
      </c>
      <c r="Y31" s="37">
        <v>83311.4</v>
      </c>
      <c r="Z31" s="37">
        <v>78991.1</v>
      </c>
      <c r="AA31" s="37">
        <v>87715.2</v>
      </c>
      <c r="AB31" s="37">
        <v>101963.2</v>
      </c>
      <c r="AC31" s="40">
        <v>111946.2</v>
      </c>
      <c r="AD31" s="37">
        <v>115582</v>
      </c>
      <c r="AE31" s="37">
        <v>106002.5</v>
      </c>
      <c r="AF31" s="37">
        <v>131736.7</v>
      </c>
      <c r="AG31" s="41">
        <v>178809.5</v>
      </c>
    </row>
    <row r="32" spans="2:33" ht="15" customHeight="1">
      <c r="B32" s="126" t="s">
        <v>67</v>
      </c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9"/>
      <c r="Y32" s="42"/>
      <c r="Z32" s="42"/>
      <c r="AA32" s="42"/>
      <c r="AB32" s="42"/>
      <c r="AC32" s="42"/>
      <c r="AD32" s="42"/>
      <c r="AE32" s="42"/>
      <c r="AF32" s="42"/>
      <c r="AG32" s="43"/>
    </row>
    <row r="33" spans="2:33" ht="15" customHeight="1">
      <c r="B33" s="32" t="s">
        <v>33</v>
      </c>
      <c r="C33" s="33" t="s">
        <v>34</v>
      </c>
      <c r="D33" s="34">
        <v>34.2</v>
      </c>
      <c r="E33" s="34">
        <v>370.6</v>
      </c>
      <c r="F33" s="34">
        <v>2223</v>
      </c>
      <c r="G33" s="34">
        <v>2847.5</v>
      </c>
      <c r="H33" s="34">
        <v>3280.8</v>
      </c>
      <c r="I33" s="34">
        <v>3438.3</v>
      </c>
      <c r="J33" s="34">
        <v>3349</v>
      </c>
      <c r="K33" s="35">
        <f>18834.9/5</f>
        <v>3766.9800000000005</v>
      </c>
      <c r="L33" s="35">
        <v>3789.8</v>
      </c>
      <c r="M33" s="35">
        <v>4376.3</v>
      </c>
      <c r="N33" s="35">
        <v>5627.9</v>
      </c>
      <c r="O33" s="35">
        <v>6896.5</v>
      </c>
      <c r="P33" s="36">
        <v>8676.3</v>
      </c>
      <c r="Q33" s="36">
        <v>10873.9</v>
      </c>
      <c r="R33" s="37">
        <v>13226.9</v>
      </c>
      <c r="S33" s="37">
        <v>16998</v>
      </c>
      <c r="T33" s="37">
        <v>16275.2</v>
      </c>
      <c r="U33" s="37">
        <v>18209</v>
      </c>
      <c r="V33" s="37">
        <v>21335.3</v>
      </c>
      <c r="W33" s="37">
        <v>24404.9</v>
      </c>
      <c r="X33" s="39">
        <v>26862.8</v>
      </c>
      <c r="Y33" s="37">
        <v>28710.3</v>
      </c>
      <c r="Z33" s="37">
        <v>29470.1</v>
      </c>
      <c r="AA33" s="37">
        <v>32211.5</v>
      </c>
      <c r="AB33" s="37">
        <v>36629.8</v>
      </c>
      <c r="AC33" s="37">
        <v>38052.5</v>
      </c>
      <c r="AD33" s="37">
        <v>41048.3</v>
      </c>
      <c r="AE33" s="37">
        <v>40272.8</v>
      </c>
      <c r="AF33" s="37">
        <v>46113.1</v>
      </c>
      <c r="AG33" s="41">
        <v>54849.1</v>
      </c>
    </row>
    <row r="34" spans="2:34" ht="30" customHeight="1">
      <c r="B34" s="44" t="s">
        <v>68</v>
      </c>
      <c r="C34" s="45" t="s">
        <v>69</v>
      </c>
      <c r="D34" s="46">
        <v>29.9</v>
      </c>
      <c r="E34" s="46">
        <v>367.4</v>
      </c>
      <c r="F34" s="46">
        <v>1968.6</v>
      </c>
      <c r="G34" s="46">
        <v>2457.6</v>
      </c>
      <c r="H34" s="46">
        <v>2924.8</v>
      </c>
      <c r="I34" s="46">
        <v>3298.9</v>
      </c>
      <c r="J34" s="46">
        <v>3625.9</v>
      </c>
      <c r="K34" s="47">
        <f>22134.5/5</f>
        <v>4426.9</v>
      </c>
      <c r="L34" s="47">
        <v>4897.3</v>
      </c>
      <c r="M34" s="47">
        <v>5576.3</v>
      </c>
      <c r="N34" s="47">
        <v>6596.7</v>
      </c>
      <c r="O34" s="47">
        <v>7914.5</v>
      </c>
      <c r="P34" s="48">
        <v>11576</v>
      </c>
      <c r="Q34" s="48">
        <v>17721.800000000003</v>
      </c>
      <c r="R34" s="47">
        <v>26490.299999999996</v>
      </c>
      <c r="S34" s="47">
        <v>37448.6</v>
      </c>
      <c r="T34" s="47">
        <v>32791.5</v>
      </c>
      <c r="U34" s="47">
        <v>39588.5</v>
      </c>
      <c r="V34" s="47">
        <v>49026</v>
      </c>
      <c r="W34" s="47">
        <v>51351.700000000004</v>
      </c>
      <c r="X34" s="49">
        <v>54304</v>
      </c>
      <c r="Y34" s="47">
        <v>54601.1</v>
      </c>
      <c r="Z34" s="47">
        <v>49521</v>
      </c>
      <c r="AA34" s="47">
        <v>55503.7</v>
      </c>
      <c r="AB34" s="47">
        <v>65333.4</v>
      </c>
      <c r="AC34" s="50">
        <v>73893.7</v>
      </c>
      <c r="AD34" s="47">
        <v>74533.7</v>
      </c>
      <c r="AE34" s="47">
        <v>65729.7</v>
      </c>
      <c r="AF34" s="47">
        <v>85623.6</v>
      </c>
      <c r="AG34" s="51">
        <v>123960.4</v>
      </c>
      <c r="AH34" s="99"/>
    </row>
    <row r="35" spans="2:33" ht="15" customHeight="1">
      <c r="B35" s="126" t="s">
        <v>70</v>
      </c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8"/>
    </row>
    <row r="36" spans="2:33" ht="15" customHeight="1">
      <c r="B36" s="126" t="s">
        <v>30</v>
      </c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8"/>
    </row>
    <row r="37" spans="2:33" ht="30" customHeight="1">
      <c r="B37" s="32" t="s">
        <v>68</v>
      </c>
      <c r="C37" s="33" t="s">
        <v>69</v>
      </c>
      <c r="D37" s="34">
        <v>29.9</v>
      </c>
      <c r="E37" s="34">
        <v>367.4</v>
      </c>
      <c r="F37" s="34">
        <v>1968.6</v>
      </c>
      <c r="G37" s="34">
        <v>2457.6</v>
      </c>
      <c r="H37" s="34">
        <v>2924.8</v>
      </c>
      <c r="I37" s="34">
        <v>3298.9</v>
      </c>
      <c r="J37" s="34">
        <v>3625.9</v>
      </c>
      <c r="K37" s="35">
        <v>4426.9</v>
      </c>
      <c r="L37" s="35">
        <v>4897.3</v>
      </c>
      <c r="M37" s="35">
        <v>5576.3</v>
      </c>
      <c r="N37" s="35">
        <v>6596.7</v>
      </c>
      <c r="O37" s="35">
        <v>7914.5</v>
      </c>
      <c r="P37" s="52">
        <v>11576</v>
      </c>
      <c r="Q37" s="36">
        <v>17721.8</v>
      </c>
      <c r="R37" s="38">
        <v>26490.3</v>
      </c>
      <c r="S37" s="38">
        <v>37448.6</v>
      </c>
      <c r="T37" s="38">
        <v>32791.5</v>
      </c>
      <c r="U37" s="38">
        <v>39588.5</v>
      </c>
      <c r="V37" s="38">
        <v>49026</v>
      </c>
      <c r="W37" s="38">
        <v>51351.700000000004</v>
      </c>
      <c r="X37" s="53">
        <v>54304</v>
      </c>
      <c r="Y37" s="38">
        <v>54601.1</v>
      </c>
      <c r="Z37" s="38">
        <v>49521</v>
      </c>
      <c r="AA37" s="38">
        <v>55503.7</v>
      </c>
      <c r="AB37" s="38">
        <v>65333.4</v>
      </c>
      <c r="AC37" s="54">
        <v>73893.7</v>
      </c>
      <c r="AD37" s="38">
        <v>74533.7</v>
      </c>
      <c r="AE37" s="38">
        <v>65729.7</v>
      </c>
      <c r="AF37" s="38">
        <v>85623.6</v>
      </c>
      <c r="AG37" s="55">
        <v>123960.4</v>
      </c>
    </row>
    <row r="38" spans="2:33" ht="15" customHeight="1">
      <c r="B38" s="126" t="s">
        <v>67</v>
      </c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9"/>
      <c r="Y38" s="42"/>
      <c r="Z38" s="42"/>
      <c r="AA38" s="42"/>
      <c r="AB38" s="42"/>
      <c r="AC38" s="42"/>
      <c r="AD38" s="42"/>
      <c r="AE38" s="42"/>
      <c r="AF38" s="42"/>
      <c r="AG38" s="43"/>
    </row>
    <row r="39" spans="2:33" ht="15" customHeight="1">
      <c r="B39" s="32" t="s">
        <v>71</v>
      </c>
      <c r="C39" s="33" t="s">
        <v>72</v>
      </c>
      <c r="D39" s="34">
        <v>16.7</v>
      </c>
      <c r="E39" s="34">
        <v>105.3</v>
      </c>
      <c r="F39" s="34">
        <v>482.6</v>
      </c>
      <c r="G39" s="34">
        <v>513.2</v>
      </c>
      <c r="H39" s="34">
        <v>621.1</v>
      </c>
      <c r="I39" s="34">
        <v>663.9</v>
      </c>
      <c r="J39" s="34">
        <v>791.4</v>
      </c>
      <c r="K39" s="35">
        <v>1021.06</v>
      </c>
      <c r="L39" s="35">
        <v>1067.7</v>
      </c>
      <c r="M39" s="35">
        <v>1262.1</v>
      </c>
      <c r="N39" s="35">
        <v>1620.4</v>
      </c>
      <c r="O39" s="35">
        <v>2122.3</v>
      </c>
      <c r="P39" s="52">
        <v>2820.5</v>
      </c>
      <c r="Q39" s="36">
        <v>3211.2</v>
      </c>
      <c r="R39" s="38">
        <v>4308.6</v>
      </c>
      <c r="S39" s="38">
        <v>5724</v>
      </c>
      <c r="T39" s="38">
        <v>6211.8</v>
      </c>
      <c r="U39" s="38">
        <v>6820.4</v>
      </c>
      <c r="V39" s="38">
        <v>7761</v>
      </c>
      <c r="W39" s="38">
        <v>8961.2</v>
      </c>
      <c r="X39" s="53">
        <v>10077</v>
      </c>
      <c r="Y39" s="38">
        <v>10560.5</v>
      </c>
      <c r="Z39" s="38">
        <v>10965</v>
      </c>
      <c r="AA39" s="38">
        <v>11740.6</v>
      </c>
      <c r="AB39" s="38">
        <v>12685.9</v>
      </c>
      <c r="AC39" s="38">
        <v>14703.6</v>
      </c>
      <c r="AD39" s="38">
        <v>19744.3</v>
      </c>
      <c r="AE39" s="38">
        <v>20894.9</v>
      </c>
      <c r="AF39" s="38">
        <v>22740.9</v>
      </c>
      <c r="AG39" s="55">
        <v>26866.5</v>
      </c>
    </row>
    <row r="40" spans="2:33" ht="15" customHeight="1">
      <c r="B40" s="32" t="s">
        <v>73</v>
      </c>
      <c r="C40" s="33" t="s">
        <v>74</v>
      </c>
      <c r="D40" s="34">
        <v>0.4</v>
      </c>
      <c r="E40" s="34">
        <v>2.6</v>
      </c>
      <c r="F40" s="34">
        <v>4.2</v>
      </c>
      <c r="G40" s="34" t="s">
        <v>75</v>
      </c>
      <c r="H40" s="34">
        <v>34.7</v>
      </c>
      <c r="I40" s="34">
        <v>27</v>
      </c>
      <c r="J40" s="34">
        <v>34.9</v>
      </c>
      <c r="K40" s="35">
        <v>40.12</v>
      </c>
      <c r="L40" s="35">
        <v>38.3</v>
      </c>
      <c r="M40" s="35">
        <v>46.7</v>
      </c>
      <c r="N40" s="35">
        <v>64.5</v>
      </c>
      <c r="O40" s="35">
        <v>108.7</v>
      </c>
      <c r="P40" s="52">
        <v>97.1</v>
      </c>
      <c r="Q40" s="36">
        <v>146.5</v>
      </c>
      <c r="R40" s="38">
        <v>181.6</v>
      </c>
      <c r="S40" s="38">
        <v>239.2</v>
      </c>
      <c r="T40" s="38">
        <v>238.5</v>
      </c>
      <c r="U40" s="38">
        <v>191.7</v>
      </c>
      <c r="V40" s="38">
        <v>277</v>
      </c>
      <c r="W40" s="38">
        <v>379.2</v>
      </c>
      <c r="X40" s="53">
        <v>378.9</v>
      </c>
      <c r="Y40" s="38">
        <v>249.9</v>
      </c>
      <c r="Z40" s="38">
        <v>387.3</v>
      </c>
      <c r="AA40" s="38">
        <v>552.9</v>
      </c>
      <c r="AB40" s="38">
        <v>355.6</v>
      </c>
      <c r="AC40" s="38">
        <v>403.5</v>
      </c>
      <c r="AD40" s="38">
        <v>435.7</v>
      </c>
      <c r="AE40" s="121">
        <v>281.3</v>
      </c>
      <c r="AF40" s="38">
        <v>342.8</v>
      </c>
      <c r="AG40" s="55">
        <v>396.2</v>
      </c>
    </row>
    <row r="41" spans="2:33" ht="15" customHeight="1">
      <c r="B41" s="32" t="s">
        <v>76</v>
      </c>
      <c r="C41" s="33" t="s">
        <v>77</v>
      </c>
      <c r="D41" s="34"/>
      <c r="E41" s="34"/>
      <c r="F41" s="34"/>
      <c r="G41" s="34"/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6">
        <v>0</v>
      </c>
      <c r="Q41" s="36">
        <v>0</v>
      </c>
      <c r="R41" s="35">
        <v>0</v>
      </c>
      <c r="S41" s="38">
        <v>0</v>
      </c>
      <c r="T41" s="38">
        <v>0</v>
      </c>
      <c r="U41" s="38">
        <v>0</v>
      </c>
      <c r="V41" s="38">
        <v>0</v>
      </c>
      <c r="W41" s="38">
        <v>0</v>
      </c>
      <c r="X41" s="53">
        <v>0</v>
      </c>
      <c r="Y41" s="38">
        <v>0</v>
      </c>
      <c r="Z41" s="38">
        <v>0</v>
      </c>
      <c r="AA41" s="38">
        <v>0</v>
      </c>
      <c r="AB41" s="38">
        <v>0</v>
      </c>
      <c r="AC41" s="38">
        <v>0</v>
      </c>
      <c r="AD41" s="38">
        <v>0</v>
      </c>
      <c r="AE41" s="38">
        <v>269.1</v>
      </c>
      <c r="AF41" s="38">
        <v>0</v>
      </c>
      <c r="AG41" s="84">
        <v>0</v>
      </c>
    </row>
    <row r="42" spans="2:34" ht="15" customHeight="1">
      <c r="B42" s="56" t="s">
        <v>78</v>
      </c>
      <c r="C42" s="33" t="s">
        <v>79</v>
      </c>
      <c r="D42" s="34">
        <v>12.8</v>
      </c>
      <c r="E42" s="34">
        <v>259.5</v>
      </c>
      <c r="F42" s="34">
        <v>1481.8</v>
      </c>
      <c r="G42" s="34">
        <v>1919.4</v>
      </c>
      <c r="H42" s="34">
        <v>2269</v>
      </c>
      <c r="I42" s="34">
        <v>2608</v>
      </c>
      <c r="J42" s="34">
        <v>2799.6</v>
      </c>
      <c r="K42" s="35">
        <v>3365.72</v>
      </c>
      <c r="L42" s="35">
        <v>3791.3</v>
      </c>
      <c r="M42" s="35">
        <v>4267.5</v>
      </c>
      <c r="N42" s="35">
        <v>4911.8</v>
      </c>
      <c r="O42" s="35">
        <v>5683.5</v>
      </c>
      <c r="P42" s="52">
        <v>8658.4</v>
      </c>
      <c r="Q42" s="36">
        <v>14364.1</v>
      </c>
      <c r="R42" s="38">
        <v>22000.1</v>
      </c>
      <c r="S42" s="38">
        <v>31485.4</v>
      </c>
      <c r="T42" s="38">
        <v>26341.2</v>
      </c>
      <c r="U42" s="38">
        <v>32576.4</v>
      </c>
      <c r="V42" s="38">
        <v>40988</v>
      </c>
      <c r="W42" s="38">
        <v>42011.3</v>
      </c>
      <c r="X42" s="53">
        <v>43848.1</v>
      </c>
      <c r="Y42" s="38">
        <v>43790.7</v>
      </c>
      <c r="Z42" s="38">
        <v>38168.7</v>
      </c>
      <c r="AA42" s="38">
        <v>43210.2</v>
      </c>
      <c r="AB42" s="38">
        <v>52291.9</v>
      </c>
      <c r="AC42" s="38">
        <v>58786.6</v>
      </c>
      <c r="AD42" s="38">
        <v>54353.7</v>
      </c>
      <c r="AE42" s="38">
        <v>44822.5</v>
      </c>
      <c r="AF42" s="38">
        <v>62539.9</v>
      </c>
      <c r="AG42" s="55">
        <v>96697.7</v>
      </c>
      <c r="AH42" s="99"/>
    </row>
    <row r="43" spans="2:34" ht="15" customHeight="1">
      <c r="B43" s="32" t="s">
        <v>80</v>
      </c>
      <c r="C43" s="33" t="s">
        <v>81</v>
      </c>
      <c r="D43" s="34">
        <v>4.3</v>
      </c>
      <c r="E43" s="34">
        <v>52.3</v>
      </c>
      <c r="F43" s="34">
        <v>300.1</v>
      </c>
      <c r="G43" s="34">
        <v>304.5</v>
      </c>
      <c r="H43" s="34">
        <v>444.4</v>
      </c>
      <c r="I43" s="34">
        <v>575.8</v>
      </c>
      <c r="J43" s="34">
        <v>587.8</v>
      </c>
      <c r="K43" s="35">
        <v>590</v>
      </c>
      <c r="L43" s="35">
        <v>655.9</v>
      </c>
      <c r="M43" s="35">
        <v>768</v>
      </c>
      <c r="N43" s="35">
        <v>785.9</v>
      </c>
      <c r="O43" s="35">
        <v>910.7</v>
      </c>
      <c r="P43" s="52">
        <v>1244.3</v>
      </c>
      <c r="Q43" s="36">
        <v>1515.7</v>
      </c>
      <c r="R43" s="38">
        <v>1730.6</v>
      </c>
      <c r="S43" s="38">
        <v>2219.6</v>
      </c>
      <c r="T43" s="38">
        <v>2122.4</v>
      </c>
      <c r="U43" s="38">
        <v>2299.1</v>
      </c>
      <c r="V43" s="38">
        <v>2406.7</v>
      </c>
      <c r="W43" s="38">
        <v>2566.2</v>
      </c>
      <c r="X43" s="53">
        <v>2617.8</v>
      </c>
      <c r="Y43" s="38">
        <v>3466.3</v>
      </c>
      <c r="Z43" s="38">
        <v>3643.3</v>
      </c>
      <c r="AA43" s="38">
        <v>3997.5</v>
      </c>
      <c r="AB43" s="38">
        <v>4400.4</v>
      </c>
      <c r="AC43" s="38">
        <v>5109.8</v>
      </c>
      <c r="AD43" s="38">
        <v>4885.7</v>
      </c>
      <c r="AE43" s="38">
        <v>6241.6</v>
      </c>
      <c r="AF43" s="38">
        <v>5758.5</v>
      </c>
      <c r="AG43" s="55">
        <v>5817.7</v>
      </c>
      <c r="AH43" s="99"/>
    </row>
    <row r="44" spans="2:34" ht="30" customHeight="1">
      <c r="B44" s="44" t="s">
        <v>82</v>
      </c>
      <c r="C44" s="45" t="s">
        <v>83</v>
      </c>
      <c r="D44" s="46">
        <v>8.5</v>
      </c>
      <c r="E44" s="46">
        <v>207.1</v>
      </c>
      <c r="F44" s="46">
        <v>1181.7</v>
      </c>
      <c r="G44" s="46">
        <v>1614.9</v>
      </c>
      <c r="H44" s="46">
        <v>1824.6</v>
      </c>
      <c r="I44" s="46">
        <v>2032.2</v>
      </c>
      <c r="J44" s="46">
        <v>2211.8</v>
      </c>
      <c r="K44" s="47">
        <v>2775.72</v>
      </c>
      <c r="L44" s="47">
        <v>3135.4</v>
      </c>
      <c r="M44" s="47">
        <v>3499.5</v>
      </c>
      <c r="N44" s="47">
        <v>4125.9</v>
      </c>
      <c r="O44" s="47">
        <v>4772.8</v>
      </c>
      <c r="P44" s="57">
        <v>7414.1</v>
      </c>
      <c r="Q44" s="48">
        <v>12848.4</v>
      </c>
      <c r="R44" s="58">
        <v>20269.5</v>
      </c>
      <c r="S44" s="58">
        <v>29265.8</v>
      </c>
      <c r="T44" s="58">
        <v>24218.8</v>
      </c>
      <c r="U44" s="58">
        <v>30277.3</v>
      </c>
      <c r="V44" s="58">
        <v>38581.3</v>
      </c>
      <c r="W44" s="58">
        <v>39445.1</v>
      </c>
      <c r="X44" s="59">
        <v>41230.3</v>
      </c>
      <c r="Y44" s="58">
        <v>40324.399999999994</v>
      </c>
      <c r="Z44" s="58">
        <v>34525.4</v>
      </c>
      <c r="AA44" s="58">
        <v>39212.7</v>
      </c>
      <c r="AB44" s="58">
        <v>47891.5</v>
      </c>
      <c r="AC44" s="60">
        <v>53676.8</v>
      </c>
      <c r="AD44" s="58">
        <v>49468</v>
      </c>
      <c r="AE44" s="58">
        <v>38581</v>
      </c>
      <c r="AF44" s="58">
        <v>56781.4</v>
      </c>
      <c r="AG44" s="61">
        <v>90880</v>
      </c>
      <c r="AH44" s="99"/>
    </row>
    <row r="45" spans="2:33" ht="15" customHeight="1">
      <c r="B45" s="126" t="s">
        <v>84</v>
      </c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8"/>
    </row>
    <row r="46" spans="2:33" ht="15" customHeight="1">
      <c r="B46" s="126" t="s">
        <v>85</v>
      </c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8"/>
    </row>
    <row r="47" spans="2:33" ht="15" customHeight="1">
      <c r="B47" s="56" t="s">
        <v>78</v>
      </c>
      <c r="C47" s="33" t="s">
        <v>86</v>
      </c>
      <c r="D47" s="34">
        <v>12.8</v>
      </c>
      <c r="E47" s="34">
        <v>259.5</v>
      </c>
      <c r="F47" s="34">
        <v>1481.8</v>
      </c>
      <c r="G47" s="34">
        <v>1919.4</v>
      </c>
      <c r="H47" s="34">
        <v>2269</v>
      </c>
      <c r="I47" s="34">
        <v>2608</v>
      </c>
      <c r="J47" s="34">
        <v>2799.6</v>
      </c>
      <c r="K47" s="35">
        <v>3365.72</v>
      </c>
      <c r="L47" s="35">
        <v>3791.3</v>
      </c>
      <c r="M47" s="35">
        <v>4267.5</v>
      </c>
      <c r="N47" s="35">
        <v>4911.8</v>
      </c>
      <c r="O47" s="35">
        <v>5683.5</v>
      </c>
      <c r="P47" s="36">
        <v>8658.4</v>
      </c>
      <c r="Q47" s="36">
        <v>14364.1</v>
      </c>
      <c r="R47" s="38">
        <v>22000.1</v>
      </c>
      <c r="S47" s="38">
        <v>31485.4</v>
      </c>
      <c r="T47" s="38">
        <v>26341.2</v>
      </c>
      <c r="U47" s="38">
        <v>32576.4</v>
      </c>
      <c r="V47" s="38">
        <v>40988</v>
      </c>
      <c r="W47" s="38">
        <v>42011.3</v>
      </c>
      <c r="X47" s="53">
        <v>43848.1</v>
      </c>
      <c r="Y47" s="38">
        <v>43790.7</v>
      </c>
      <c r="Z47" s="38">
        <v>38168.7</v>
      </c>
      <c r="AA47" s="38">
        <v>43210.2</v>
      </c>
      <c r="AB47" s="38">
        <v>52291.9</v>
      </c>
      <c r="AC47" s="54">
        <v>58786.6</v>
      </c>
      <c r="AD47" s="38">
        <v>54353.7</v>
      </c>
      <c r="AE47" s="38">
        <v>44822.5</v>
      </c>
      <c r="AF47" s="38">
        <v>62539.9</v>
      </c>
      <c r="AG47" s="55">
        <v>96697.7</v>
      </c>
    </row>
    <row r="48" spans="2:33" ht="15" customHeight="1">
      <c r="B48" s="56" t="s">
        <v>71</v>
      </c>
      <c r="C48" s="33" t="s">
        <v>72</v>
      </c>
      <c r="D48" s="34">
        <v>16.7</v>
      </c>
      <c r="E48" s="34">
        <v>105.3</v>
      </c>
      <c r="F48" s="34">
        <v>474.4</v>
      </c>
      <c r="G48" s="34">
        <v>500.4</v>
      </c>
      <c r="H48" s="34">
        <v>605.9</v>
      </c>
      <c r="I48" s="34">
        <v>640.4</v>
      </c>
      <c r="J48" s="34">
        <v>924.8</v>
      </c>
      <c r="K48" s="35">
        <v>1149.4</v>
      </c>
      <c r="L48" s="35">
        <v>1201.4</v>
      </c>
      <c r="M48" s="35">
        <v>1409.8</v>
      </c>
      <c r="N48" s="35">
        <v>1756.5</v>
      </c>
      <c r="O48" s="35">
        <v>2212.4</v>
      </c>
      <c r="P48" s="36">
        <v>2968.6</v>
      </c>
      <c r="Q48" s="62">
        <v>3364.5</v>
      </c>
      <c r="R48" s="38">
        <v>4474.8</v>
      </c>
      <c r="S48" s="38">
        <v>5871.7</v>
      </c>
      <c r="T48" s="38">
        <v>6377.8</v>
      </c>
      <c r="U48" s="38">
        <v>7027.3</v>
      </c>
      <c r="V48" s="38">
        <v>8020</v>
      </c>
      <c r="W48" s="38">
        <v>9224.9</v>
      </c>
      <c r="X48" s="53">
        <v>10333.2</v>
      </c>
      <c r="Y48" s="38">
        <v>10776.3</v>
      </c>
      <c r="Z48" s="38">
        <v>11037.3</v>
      </c>
      <c r="AA48" s="38">
        <v>11780.7</v>
      </c>
      <c r="AB48" s="38">
        <v>12801.6</v>
      </c>
      <c r="AC48" s="38">
        <v>14921.5</v>
      </c>
      <c r="AD48" s="38">
        <v>20349.2</v>
      </c>
      <c r="AE48" s="38">
        <v>21438.7</v>
      </c>
      <c r="AF48" s="38">
        <v>23459.1</v>
      </c>
      <c r="AG48" s="55">
        <v>27520.9</v>
      </c>
    </row>
    <row r="49" spans="2:33" ht="15" customHeight="1">
      <c r="B49" s="56" t="s">
        <v>87</v>
      </c>
      <c r="C49" s="63" t="s">
        <v>88</v>
      </c>
      <c r="D49" s="64">
        <v>4.5</v>
      </c>
      <c r="E49" s="64">
        <v>23.7</v>
      </c>
      <c r="F49" s="64">
        <v>214.2</v>
      </c>
      <c r="G49" s="64">
        <v>347.5</v>
      </c>
      <c r="H49" s="64">
        <v>355.7</v>
      </c>
      <c r="I49" s="64">
        <v>262.5</v>
      </c>
      <c r="J49" s="64">
        <v>302</v>
      </c>
      <c r="K49" s="35">
        <f>1712.6/5</f>
        <v>342.52</v>
      </c>
      <c r="L49" s="35">
        <v>471.5</v>
      </c>
      <c r="M49" s="35">
        <v>547.5</v>
      </c>
      <c r="N49" s="35">
        <v>646.5</v>
      </c>
      <c r="O49" s="35">
        <v>751.7</v>
      </c>
      <c r="P49" s="36">
        <v>1071.2</v>
      </c>
      <c r="Q49" s="62">
        <v>1211.4</v>
      </c>
      <c r="R49" s="38">
        <v>2104.5</v>
      </c>
      <c r="S49" s="38">
        <v>3118.4</v>
      </c>
      <c r="T49" s="38">
        <v>3182.2</v>
      </c>
      <c r="U49" s="38">
        <v>3198.2</v>
      </c>
      <c r="V49" s="38">
        <v>3460</v>
      </c>
      <c r="W49" s="38">
        <v>3930</v>
      </c>
      <c r="X49" s="53">
        <v>4415.7</v>
      </c>
      <c r="Y49" s="38">
        <v>4851.7</v>
      </c>
      <c r="Z49" s="38">
        <v>5424.2</v>
      </c>
      <c r="AA49" s="38">
        <v>5662.8</v>
      </c>
      <c r="AB49" s="38">
        <v>5539.9</v>
      </c>
      <c r="AC49" s="38">
        <v>6789</v>
      </c>
      <c r="AD49" s="38">
        <v>7954.1</v>
      </c>
      <c r="AE49" s="38">
        <v>7306.7</v>
      </c>
      <c r="AF49" s="38">
        <v>8085</v>
      </c>
      <c r="AG49" s="55">
        <v>10421.1</v>
      </c>
    </row>
    <row r="50" spans="2:33" ht="15" customHeight="1">
      <c r="B50" s="56" t="s">
        <v>89</v>
      </c>
      <c r="C50" s="33" t="s">
        <v>90</v>
      </c>
      <c r="D50" s="34">
        <v>2.5</v>
      </c>
      <c r="E50" s="34">
        <v>13.7</v>
      </c>
      <c r="F50" s="34">
        <v>44.8</v>
      </c>
      <c r="G50" s="34">
        <v>47.5</v>
      </c>
      <c r="H50" s="34">
        <v>87.5</v>
      </c>
      <c r="I50" s="34">
        <v>93.7</v>
      </c>
      <c r="J50" s="34">
        <v>117.9</v>
      </c>
      <c r="K50" s="35">
        <f>56/5</f>
        <v>11.2</v>
      </c>
      <c r="L50" s="35">
        <v>14.8</v>
      </c>
      <c r="M50" s="35">
        <v>14.6</v>
      </c>
      <c r="N50" s="35">
        <v>32.3</v>
      </c>
      <c r="O50" s="35">
        <v>27.3</v>
      </c>
      <c r="P50" s="36">
        <v>27.6</v>
      </c>
      <c r="Q50" s="62">
        <v>40.5</v>
      </c>
      <c r="R50" s="38">
        <v>52.7</v>
      </c>
      <c r="S50" s="38">
        <v>190.6</v>
      </c>
      <c r="T50" s="38">
        <v>133.7</v>
      </c>
      <c r="U50" s="38">
        <v>130</v>
      </c>
      <c r="V50" s="38">
        <v>127</v>
      </c>
      <c r="W50" s="38">
        <v>158.8</v>
      </c>
      <c r="X50" s="53">
        <v>158.8</v>
      </c>
      <c r="Y50" s="38">
        <v>188.8</v>
      </c>
      <c r="Z50" s="38">
        <v>177.9</v>
      </c>
      <c r="AA50" s="38">
        <v>188.4</v>
      </c>
      <c r="AB50" s="38">
        <v>179.9</v>
      </c>
      <c r="AC50" s="38">
        <v>187.2</v>
      </c>
      <c r="AD50" s="38">
        <v>155.9</v>
      </c>
      <c r="AE50" s="38">
        <v>446.1</v>
      </c>
      <c r="AF50" s="38">
        <v>162.6</v>
      </c>
      <c r="AG50" s="55">
        <v>159.5</v>
      </c>
    </row>
    <row r="51" spans="1:36" ht="15" customHeight="1">
      <c r="A51" s="65"/>
      <c r="B51" s="56" t="s">
        <v>91</v>
      </c>
      <c r="C51" s="33" t="s">
        <v>92</v>
      </c>
      <c r="D51" s="34">
        <v>2.7</v>
      </c>
      <c r="E51" s="34">
        <v>41.5</v>
      </c>
      <c r="F51" s="34">
        <v>60.3</v>
      </c>
      <c r="G51" s="34">
        <v>67.5</v>
      </c>
      <c r="H51" s="34">
        <v>115.7</v>
      </c>
      <c r="I51" s="34">
        <v>120.8</v>
      </c>
      <c r="J51" s="34">
        <v>150.7</v>
      </c>
      <c r="K51" s="35">
        <f>1028.1/5</f>
        <v>205.61999999999998</v>
      </c>
      <c r="L51" s="35">
        <v>187.9</v>
      </c>
      <c r="M51" s="35">
        <v>163.8</v>
      </c>
      <c r="N51" s="35">
        <v>399.7</v>
      </c>
      <c r="O51" s="35">
        <v>549.3</v>
      </c>
      <c r="P51" s="36">
        <v>910.3</v>
      </c>
      <c r="Q51" s="62">
        <v>1492.7</v>
      </c>
      <c r="R51" s="38">
        <v>2741.6</v>
      </c>
      <c r="S51" s="38">
        <v>13315.7</v>
      </c>
      <c r="T51" s="38">
        <v>9611</v>
      </c>
      <c r="U51" s="38">
        <v>15017.8</v>
      </c>
      <c r="V51" s="38">
        <v>18054.3</v>
      </c>
      <c r="W51" s="38">
        <v>16194.8</v>
      </c>
      <c r="X51" s="53">
        <v>16958.4</v>
      </c>
      <c r="Y51" s="38">
        <v>17322</v>
      </c>
      <c r="Z51" s="38">
        <v>12999.5</v>
      </c>
      <c r="AA51" s="38">
        <v>14620.1</v>
      </c>
      <c r="AB51" s="38">
        <v>17936.2</v>
      </c>
      <c r="AC51" s="38">
        <v>24623.2</v>
      </c>
      <c r="AD51" s="38">
        <v>22351.5</v>
      </c>
      <c r="AE51" s="38">
        <v>15518.5</v>
      </c>
      <c r="AF51" s="38">
        <v>20276.7</v>
      </c>
      <c r="AG51" s="55">
        <v>27511.4</v>
      </c>
      <c r="AH51" s="99"/>
      <c r="AI51" s="99"/>
      <c r="AJ51" s="99"/>
    </row>
    <row r="52" spans="1:33" ht="15" customHeight="1">
      <c r="A52" s="65"/>
      <c r="B52" s="126" t="s">
        <v>67</v>
      </c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9"/>
      <c r="Y52" s="42"/>
      <c r="Z52" s="42"/>
      <c r="AA52" s="42"/>
      <c r="AB52" s="42"/>
      <c r="AC52" s="42"/>
      <c r="AD52" s="42"/>
      <c r="AE52" s="42"/>
      <c r="AF52" s="42"/>
      <c r="AG52" s="43"/>
    </row>
    <row r="53" spans="2:33" ht="15" customHeight="1">
      <c r="B53" s="56" t="s">
        <v>91</v>
      </c>
      <c r="C53" s="66" t="s">
        <v>93</v>
      </c>
      <c r="D53" s="34">
        <v>2.7</v>
      </c>
      <c r="E53" s="34">
        <v>41.3</v>
      </c>
      <c r="F53" s="34">
        <v>55.5</v>
      </c>
      <c r="G53" s="34">
        <v>62.6</v>
      </c>
      <c r="H53" s="34">
        <v>107.8</v>
      </c>
      <c r="I53" s="34">
        <v>85.7</v>
      </c>
      <c r="J53" s="34">
        <v>130.2</v>
      </c>
      <c r="K53" s="35">
        <f>2092.3/5</f>
        <v>418.46000000000004</v>
      </c>
      <c r="L53" s="35">
        <v>456.5</v>
      </c>
      <c r="M53" s="35">
        <v>500.1</v>
      </c>
      <c r="N53" s="35">
        <v>783</v>
      </c>
      <c r="O53" s="35">
        <v>1144.1</v>
      </c>
      <c r="P53" s="36">
        <v>2486.7</v>
      </c>
      <c r="Q53" s="52">
        <v>3890.2</v>
      </c>
      <c r="R53" s="38">
        <v>7052.6</v>
      </c>
      <c r="S53" s="38">
        <v>17588.1</v>
      </c>
      <c r="T53" s="38">
        <v>12405</v>
      </c>
      <c r="U53" s="38">
        <v>17767.5</v>
      </c>
      <c r="V53" s="38">
        <v>21876.2</v>
      </c>
      <c r="W53" s="38">
        <v>19557.5</v>
      </c>
      <c r="X53" s="53">
        <v>20108.2</v>
      </c>
      <c r="Y53" s="38">
        <v>19229.5</v>
      </c>
      <c r="Z53" s="38">
        <v>14810.6</v>
      </c>
      <c r="AA53" s="38">
        <v>18291.4</v>
      </c>
      <c r="AB53" s="38">
        <v>20711.1</v>
      </c>
      <c r="AC53" s="38">
        <v>28682.1</v>
      </c>
      <c r="AD53" s="38">
        <v>26111.1</v>
      </c>
      <c r="AE53" s="38">
        <v>16521.4</v>
      </c>
      <c r="AF53" s="38">
        <v>22929.6</v>
      </c>
      <c r="AG53" s="55">
        <v>37150</v>
      </c>
    </row>
    <row r="54" spans="2:34" ht="15" customHeight="1">
      <c r="B54" s="67" t="s">
        <v>94</v>
      </c>
      <c r="C54" s="68" t="s">
        <v>95</v>
      </c>
      <c r="D54" s="46">
        <v>31.5</v>
      </c>
      <c r="E54" s="46" t="s">
        <v>96</v>
      </c>
      <c r="F54" s="46">
        <v>2130.4</v>
      </c>
      <c r="G54" s="46" t="s">
        <v>97</v>
      </c>
      <c r="H54" s="46">
        <v>3151</v>
      </c>
      <c r="I54" s="46">
        <v>3452.3</v>
      </c>
      <c r="J54" s="46">
        <v>3929</v>
      </c>
      <c r="K54" s="47">
        <v>4633.5</v>
      </c>
      <c r="L54" s="47">
        <v>5180.8</v>
      </c>
      <c r="M54" s="47">
        <v>5873.9</v>
      </c>
      <c r="N54" s="47">
        <v>6899.2</v>
      </c>
      <c r="O54" s="47">
        <v>8025.5</v>
      </c>
      <c r="P54" s="48">
        <v>11094.2</v>
      </c>
      <c r="Q54" s="57">
        <v>16502</v>
      </c>
      <c r="R54" s="58">
        <v>24215.7</v>
      </c>
      <c r="S54" s="58">
        <v>36012.5</v>
      </c>
      <c r="T54" s="58">
        <v>32973.5</v>
      </c>
      <c r="U54" s="58">
        <v>39922.2</v>
      </c>
      <c r="V54" s="58">
        <v>48519.100000000006</v>
      </c>
      <c r="W54" s="58">
        <v>51644.7</v>
      </c>
      <c r="X54" s="59">
        <v>55288.4</v>
      </c>
      <c r="Y54" s="58">
        <v>57322.4</v>
      </c>
      <c r="Z54" s="58">
        <v>52641.2</v>
      </c>
      <c r="AA54" s="58">
        <v>56794</v>
      </c>
      <c r="AB54" s="58">
        <v>67678.6</v>
      </c>
      <c r="AC54" s="60">
        <v>76251</v>
      </c>
      <c r="AD54" s="58">
        <v>78741.5</v>
      </c>
      <c r="AE54" s="58">
        <v>72118.9</v>
      </c>
      <c r="AF54" s="58">
        <v>91268.5</v>
      </c>
      <c r="AG54" s="61">
        <v>124841.6</v>
      </c>
      <c r="AH54" s="99"/>
    </row>
    <row r="55" spans="2:33" ht="15" customHeight="1">
      <c r="B55" s="126" t="s">
        <v>98</v>
      </c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8"/>
    </row>
    <row r="56" spans="2:33" ht="15" customHeight="1">
      <c r="B56" s="126" t="s">
        <v>85</v>
      </c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8"/>
    </row>
    <row r="57" spans="2:33" ht="15" customHeight="1">
      <c r="B57" s="32" t="s">
        <v>94</v>
      </c>
      <c r="C57" s="33" t="s">
        <v>99</v>
      </c>
      <c r="D57" s="64">
        <v>31.5</v>
      </c>
      <c r="E57" s="64">
        <v>375</v>
      </c>
      <c r="F57" s="64">
        <v>2130.4</v>
      </c>
      <c r="G57" s="64">
        <v>2724.7</v>
      </c>
      <c r="H57" s="64">
        <v>3151</v>
      </c>
      <c r="I57" s="64">
        <v>3452.3</v>
      </c>
      <c r="J57" s="64">
        <v>3929</v>
      </c>
      <c r="K57" s="69">
        <v>4633.5</v>
      </c>
      <c r="L57" s="69">
        <v>5180.8</v>
      </c>
      <c r="M57" s="69">
        <v>5873.9</v>
      </c>
      <c r="N57" s="69">
        <v>6899.2</v>
      </c>
      <c r="O57" s="69">
        <v>8025.5</v>
      </c>
      <c r="P57" s="70">
        <v>11094.2</v>
      </c>
      <c r="Q57" s="70">
        <v>16502</v>
      </c>
      <c r="R57" s="69">
        <v>24215.7</v>
      </c>
      <c r="S57" s="69">
        <v>36012.5</v>
      </c>
      <c r="T57" s="69">
        <v>32973.5</v>
      </c>
      <c r="U57" s="69">
        <v>39922.2</v>
      </c>
      <c r="V57" s="69">
        <v>48519.100000000006</v>
      </c>
      <c r="W57" s="69">
        <v>51644.7</v>
      </c>
      <c r="X57" s="71">
        <v>55288.4</v>
      </c>
      <c r="Y57" s="69">
        <v>57322.4</v>
      </c>
      <c r="Z57" s="69">
        <v>52641.2</v>
      </c>
      <c r="AA57" s="69">
        <v>56794</v>
      </c>
      <c r="AB57" s="69">
        <v>67678.6</v>
      </c>
      <c r="AC57" s="72">
        <v>76251</v>
      </c>
      <c r="AD57" s="69">
        <v>78741.5</v>
      </c>
      <c r="AE57" s="69">
        <v>72118.9</v>
      </c>
      <c r="AF57" s="69">
        <v>91268.5</v>
      </c>
      <c r="AG57" s="73">
        <v>124841.6</v>
      </c>
    </row>
    <row r="58" spans="2:36" ht="15" customHeight="1">
      <c r="B58" s="32"/>
      <c r="C58" s="33" t="s">
        <v>100</v>
      </c>
      <c r="D58" s="64">
        <v>13.2</v>
      </c>
      <c r="E58" s="64">
        <v>118.3</v>
      </c>
      <c r="F58" s="64">
        <v>521</v>
      </c>
      <c r="G58" s="64">
        <v>618.9</v>
      </c>
      <c r="H58" s="64">
        <v>602.7</v>
      </c>
      <c r="I58" s="64">
        <v>705.8</v>
      </c>
      <c r="J58" s="64">
        <v>1140</v>
      </c>
      <c r="K58" s="69">
        <v>1370.9</v>
      </c>
      <c r="L58" s="69">
        <v>1427.2</v>
      </c>
      <c r="M58" s="69">
        <v>1690.4</v>
      </c>
      <c r="N58" s="69">
        <v>1875.8</v>
      </c>
      <c r="O58" s="69">
        <v>2343.9</v>
      </c>
      <c r="P58" s="70">
        <v>3077.4</v>
      </c>
      <c r="Q58" s="70">
        <v>4568.2</v>
      </c>
      <c r="R58" s="69">
        <v>6870.8</v>
      </c>
      <c r="S58" s="69">
        <v>8684</v>
      </c>
      <c r="T58" s="69">
        <v>7123.5</v>
      </c>
      <c r="U58" s="69">
        <v>7631.5</v>
      </c>
      <c r="V58" s="69">
        <v>9380.2</v>
      </c>
      <c r="W58" s="69">
        <v>10211.1</v>
      </c>
      <c r="X58" s="71">
        <v>10515.6</v>
      </c>
      <c r="Y58" s="69">
        <v>11013.3</v>
      </c>
      <c r="Z58" s="69">
        <v>10973.8</v>
      </c>
      <c r="AA58" s="69">
        <v>11517.7</v>
      </c>
      <c r="AB58" s="69">
        <v>13101.5</v>
      </c>
      <c r="AC58" s="69">
        <v>13958.4</v>
      </c>
      <c r="AD58" s="69">
        <v>14967</v>
      </c>
      <c r="AE58" s="69">
        <v>17411.2</v>
      </c>
      <c r="AF58" s="69">
        <v>19067.2</v>
      </c>
      <c r="AG58" s="73">
        <v>29187.2</v>
      </c>
      <c r="AH58" s="120"/>
      <c r="AI58" s="120"/>
      <c r="AJ58" s="120"/>
    </row>
    <row r="59" spans="2:33" ht="15" customHeight="1">
      <c r="B59" s="32"/>
      <c r="C59" s="74" t="s">
        <v>101</v>
      </c>
      <c r="D59" s="64"/>
      <c r="E59" s="64"/>
      <c r="F59" s="64"/>
      <c r="G59" s="64"/>
      <c r="H59" s="64"/>
      <c r="I59" s="64"/>
      <c r="J59" s="64"/>
      <c r="K59" s="69"/>
      <c r="L59" s="69"/>
      <c r="M59" s="69"/>
      <c r="N59" s="69"/>
      <c r="O59" s="69"/>
      <c r="P59" s="70"/>
      <c r="Q59" s="70"/>
      <c r="R59" s="69"/>
      <c r="S59" s="69"/>
      <c r="T59" s="69"/>
      <c r="U59" s="69"/>
      <c r="V59" s="69"/>
      <c r="W59" s="69"/>
      <c r="X59" s="71"/>
      <c r="Y59" s="69"/>
      <c r="Z59" s="69"/>
      <c r="AA59" s="69"/>
      <c r="AB59" s="69"/>
      <c r="AC59" s="69"/>
      <c r="AD59" s="69"/>
      <c r="AE59" s="69"/>
      <c r="AF59" s="69"/>
      <c r="AG59" s="73"/>
    </row>
    <row r="60" spans="2:33" ht="15" customHeight="1">
      <c r="B60" s="32" t="s">
        <v>102</v>
      </c>
      <c r="C60" s="33" t="s">
        <v>103</v>
      </c>
      <c r="D60" s="64">
        <v>3.6</v>
      </c>
      <c r="E60" s="64">
        <v>27.9</v>
      </c>
      <c r="F60" s="64">
        <v>112.4</v>
      </c>
      <c r="G60" s="64">
        <v>168</v>
      </c>
      <c r="H60" s="64">
        <v>141.7</v>
      </c>
      <c r="I60" s="64">
        <v>151.7</v>
      </c>
      <c r="J60" s="64">
        <v>163.7</v>
      </c>
      <c r="K60" s="69">
        <f>1135.5/5</f>
        <v>227.1</v>
      </c>
      <c r="L60" s="69">
        <v>218</v>
      </c>
      <c r="M60" s="69">
        <v>269.9</v>
      </c>
      <c r="N60" s="69">
        <v>333.5</v>
      </c>
      <c r="O60" s="69">
        <v>453.8</v>
      </c>
      <c r="P60" s="70">
        <v>688.3</v>
      </c>
      <c r="Q60" s="70">
        <v>1862.1</v>
      </c>
      <c r="R60" s="69">
        <v>3152.3</v>
      </c>
      <c r="S60" s="69">
        <v>3695.5</v>
      </c>
      <c r="T60" s="69">
        <v>1962.7</v>
      </c>
      <c r="U60" s="69">
        <v>2185</v>
      </c>
      <c r="V60" s="69">
        <v>2989.2</v>
      </c>
      <c r="W60" s="69">
        <v>3195.9</v>
      </c>
      <c r="X60" s="71">
        <v>3398.3</v>
      </c>
      <c r="Y60" s="69">
        <v>3342.9</v>
      </c>
      <c r="Z60" s="69">
        <v>3364.4</v>
      </c>
      <c r="AA60" s="69">
        <v>3358</v>
      </c>
      <c r="AB60" s="69">
        <v>3435.9</v>
      </c>
      <c r="AC60" s="69">
        <v>3919.1</v>
      </c>
      <c r="AD60" s="69">
        <v>3937.5</v>
      </c>
      <c r="AE60" s="69">
        <v>3946.8</v>
      </c>
      <c r="AF60" s="69">
        <v>5074.8</v>
      </c>
      <c r="AG60" s="123">
        <v>11141.8</v>
      </c>
    </row>
    <row r="61" spans="2:33" ht="15" customHeight="1">
      <c r="B61" s="32" t="s">
        <v>104</v>
      </c>
      <c r="C61" s="33" t="s">
        <v>105</v>
      </c>
      <c r="D61" s="64">
        <v>3.7</v>
      </c>
      <c r="E61" s="64">
        <v>22.4</v>
      </c>
      <c r="F61" s="64">
        <v>99.4</v>
      </c>
      <c r="G61" s="64">
        <v>106.3</v>
      </c>
      <c r="H61" s="64">
        <v>133.6</v>
      </c>
      <c r="I61" s="64">
        <v>116.6</v>
      </c>
      <c r="J61" s="64">
        <v>118.4</v>
      </c>
      <c r="K61" s="69">
        <f>853.6/5</f>
        <v>170.72</v>
      </c>
      <c r="L61" s="69">
        <v>175.7</v>
      </c>
      <c r="M61" s="69">
        <v>241.2</v>
      </c>
      <c r="N61" s="69">
        <v>254</v>
      </c>
      <c r="O61" s="69">
        <v>469.9</v>
      </c>
      <c r="P61" s="70">
        <v>491</v>
      </c>
      <c r="Q61" s="70">
        <v>574.4</v>
      </c>
      <c r="R61" s="69">
        <v>774.6</v>
      </c>
      <c r="S61" s="69">
        <v>1108.5</v>
      </c>
      <c r="T61" s="69">
        <v>1164.3</v>
      </c>
      <c r="U61" s="69">
        <v>1241.3</v>
      </c>
      <c r="V61" s="69">
        <v>1468</v>
      </c>
      <c r="W61" s="69">
        <v>1522.6</v>
      </c>
      <c r="X61" s="71">
        <v>1710.9</v>
      </c>
      <c r="Y61" s="69">
        <v>1781.7</v>
      </c>
      <c r="Z61" s="69">
        <v>1854.4</v>
      </c>
      <c r="AA61" s="69">
        <v>1963.7</v>
      </c>
      <c r="AB61" s="69">
        <v>2064.6</v>
      </c>
      <c r="AC61" s="69">
        <v>2262.6</v>
      </c>
      <c r="AD61" s="69">
        <v>2611.2</v>
      </c>
      <c r="AE61" s="69">
        <v>2992.6</v>
      </c>
      <c r="AF61" s="122">
        <v>4274.3</v>
      </c>
      <c r="AG61" s="123">
        <v>4289.4</v>
      </c>
    </row>
    <row r="62" spans="2:33" ht="15" customHeight="1">
      <c r="B62" s="32" t="s">
        <v>106</v>
      </c>
      <c r="C62" s="33" t="s">
        <v>107</v>
      </c>
      <c r="D62" s="64">
        <v>4.6</v>
      </c>
      <c r="E62" s="64">
        <v>36.8</v>
      </c>
      <c r="F62" s="64">
        <v>110.6</v>
      </c>
      <c r="G62" s="64">
        <v>169.7</v>
      </c>
      <c r="H62" s="64">
        <v>182.2</v>
      </c>
      <c r="I62" s="64">
        <v>196.2</v>
      </c>
      <c r="J62" s="64">
        <v>230.5</v>
      </c>
      <c r="K62" s="69">
        <f>1293.4/5</f>
        <v>258.68</v>
      </c>
      <c r="L62" s="69">
        <v>273.2</v>
      </c>
      <c r="M62" s="69">
        <v>333.4</v>
      </c>
      <c r="N62" s="69">
        <v>392</v>
      </c>
      <c r="O62" s="69">
        <v>463.6</v>
      </c>
      <c r="P62" s="70">
        <v>529.7</v>
      </c>
      <c r="Q62" s="70">
        <v>696.4</v>
      </c>
      <c r="R62" s="69">
        <v>1113.4</v>
      </c>
      <c r="S62" s="69">
        <v>1734.9</v>
      </c>
      <c r="T62" s="69">
        <v>2138.9</v>
      </c>
      <c r="U62" s="69">
        <v>2252</v>
      </c>
      <c r="V62" s="69">
        <v>2576.3</v>
      </c>
      <c r="W62" s="69">
        <v>2960.9</v>
      </c>
      <c r="X62" s="71">
        <v>3101.8</v>
      </c>
      <c r="Y62" s="69">
        <v>3436</v>
      </c>
      <c r="Z62" s="69">
        <v>3496.7</v>
      </c>
      <c r="AA62" s="69">
        <v>3815.2</v>
      </c>
      <c r="AB62" s="69">
        <v>4177.4</v>
      </c>
      <c r="AC62" s="69">
        <v>4357.2</v>
      </c>
      <c r="AD62" s="69">
        <v>5017.5</v>
      </c>
      <c r="AE62" s="69">
        <v>6076.2</v>
      </c>
      <c r="AF62" s="69">
        <v>6245.6</v>
      </c>
      <c r="AG62" s="123">
        <v>7078.8</v>
      </c>
    </row>
    <row r="63" spans="2:36" ht="15" customHeight="1">
      <c r="B63" s="32" t="s">
        <v>108</v>
      </c>
      <c r="C63" s="33" t="s">
        <v>109</v>
      </c>
      <c r="D63" s="64">
        <v>1.3</v>
      </c>
      <c r="E63" s="64">
        <v>31.2</v>
      </c>
      <c r="F63" s="64">
        <v>198.6</v>
      </c>
      <c r="G63" s="64">
        <v>174.9</v>
      </c>
      <c r="H63" s="64">
        <v>145.2</v>
      </c>
      <c r="I63" s="64">
        <v>241.3</v>
      </c>
      <c r="J63" s="64">
        <v>627.4</v>
      </c>
      <c r="K63" s="69">
        <v>714.4</v>
      </c>
      <c r="L63" s="69">
        <v>760.3</v>
      </c>
      <c r="M63" s="69">
        <v>845.9</v>
      </c>
      <c r="N63" s="69">
        <v>896.3</v>
      </c>
      <c r="O63" s="69">
        <v>956.6</v>
      </c>
      <c r="P63" s="70">
        <v>1368.4</v>
      </c>
      <c r="Q63" s="70">
        <v>1435.3</v>
      </c>
      <c r="R63" s="69">
        <v>1830.5</v>
      </c>
      <c r="S63" s="69">
        <v>2145.1</v>
      </c>
      <c r="T63" s="69">
        <v>1857.6</v>
      </c>
      <c r="U63" s="69">
        <v>1953.2</v>
      </c>
      <c r="V63" s="69">
        <v>2346.7</v>
      </c>
      <c r="W63" s="69">
        <v>2531.7</v>
      </c>
      <c r="X63" s="71">
        <v>2304.6</v>
      </c>
      <c r="Y63" s="69">
        <v>2452.7</v>
      </c>
      <c r="Z63" s="69">
        <v>2258.3</v>
      </c>
      <c r="AA63" s="69">
        <v>2380.9</v>
      </c>
      <c r="AB63" s="69">
        <v>3423.6</v>
      </c>
      <c r="AC63" s="69">
        <v>3419.5</v>
      </c>
      <c r="AD63" s="69">
        <v>3400.8</v>
      </c>
      <c r="AE63" s="69">
        <v>4395.6</v>
      </c>
      <c r="AF63" s="69">
        <v>3472.5</v>
      </c>
      <c r="AG63" s="123">
        <v>6677.2</v>
      </c>
      <c r="AH63" s="120"/>
      <c r="AI63" s="120"/>
      <c r="AJ63" s="120"/>
    </row>
    <row r="64" spans="2:33" ht="15" customHeight="1">
      <c r="B64" s="126" t="s">
        <v>67</v>
      </c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8"/>
    </row>
    <row r="65" spans="2:34" ht="15" customHeight="1">
      <c r="B65" s="32"/>
      <c r="C65" s="33" t="s">
        <v>110</v>
      </c>
      <c r="D65" s="64">
        <v>12.6</v>
      </c>
      <c r="E65" s="64">
        <v>96.5</v>
      </c>
      <c r="F65" s="64">
        <v>423.2</v>
      </c>
      <c r="G65" s="64">
        <v>561.5</v>
      </c>
      <c r="H65" s="64">
        <v>563.9</v>
      </c>
      <c r="I65" s="64">
        <v>646.5</v>
      </c>
      <c r="J65" s="64">
        <v>632.6</v>
      </c>
      <c r="K65" s="69">
        <v>824.3</v>
      </c>
      <c r="L65" s="69">
        <v>907.3</v>
      </c>
      <c r="M65" s="69">
        <v>1107.6</v>
      </c>
      <c r="N65" s="69">
        <v>1224</v>
      </c>
      <c r="O65" s="69">
        <v>1636.8</v>
      </c>
      <c r="P65" s="70">
        <v>2055.8</v>
      </c>
      <c r="Q65" s="70">
        <v>3528.3</v>
      </c>
      <c r="R65" s="69">
        <v>5631.8</v>
      </c>
      <c r="S65" s="69">
        <v>7338.2</v>
      </c>
      <c r="T65" s="69">
        <v>6076</v>
      </c>
      <c r="U65" s="69">
        <v>6742.6</v>
      </c>
      <c r="V65" s="69">
        <v>8419.800000000001</v>
      </c>
      <c r="W65" s="69">
        <v>9805.1</v>
      </c>
      <c r="X65" s="71">
        <v>10107.6</v>
      </c>
      <c r="Y65" s="69">
        <v>10469.3</v>
      </c>
      <c r="Z65" s="69">
        <v>10348.2</v>
      </c>
      <c r="AA65" s="69">
        <v>10853.8</v>
      </c>
      <c r="AB65" s="69">
        <v>11196.2</v>
      </c>
      <c r="AC65" s="69">
        <v>12083</v>
      </c>
      <c r="AD65" s="69">
        <v>13454.1</v>
      </c>
      <c r="AE65" s="69">
        <v>15782.1</v>
      </c>
      <c r="AF65" s="69">
        <v>18044.9</v>
      </c>
      <c r="AG65" s="73">
        <v>24955.4</v>
      </c>
      <c r="AH65" s="120"/>
    </row>
    <row r="66" spans="2:34" ht="15" customHeight="1">
      <c r="B66" s="32"/>
      <c r="C66" s="74" t="s">
        <v>101</v>
      </c>
      <c r="D66" s="64"/>
      <c r="E66" s="64"/>
      <c r="F66" s="64"/>
      <c r="G66" s="64"/>
      <c r="H66" s="64"/>
      <c r="I66" s="64"/>
      <c r="J66" s="64"/>
      <c r="K66" s="69"/>
      <c r="L66" s="69"/>
      <c r="M66" s="69"/>
      <c r="N66" s="69"/>
      <c r="O66" s="69"/>
      <c r="P66" s="70"/>
      <c r="Q66" s="70"/>
      <c r="R66" s="69"/>
      <c r="S66" s="69"/>
      <c r="T66" s="69"/>
      <c r="U66" s="69"/>
      <c r="V66" s="69"/>
      <c r="W66" s="69"/>
      <c r="X66" s="71"/>
      <c r="Y66" s="69"/>
      <c r="Z66" s="69"/>
      <c r="AA66" s="69"/>
      <c r="AB66" s="69"/>
      <c r="AC66" s="69"/>
      <c r="AD66" s="69"/>
      <c r="AE66" s="69"/>
      <c r="AF66" s="69"/>
      <c r="AG66" s="73"/>
      <c r="AH66" s="120"/>
    </row>
    <row r="67" spans="2:33" ht="15" customHeight="1">
      <c r="B67" s="32" t="s">
        <v>102</v>
      </c>
      <c r="C67" s="33" t="s">
        <v>103</v>
      </c>
      <c r="D67" s="64">
        <v>3.6</v>
      </c>
      <c r="E67" s="64">
        <v>27.9</v>
      </c>
      <c r="F67" s="64">
        <v>112.4</v>
      </c>
      <c r="G67" s="64">
        <v>168</v>
      </c>
      <c r="H67" s="64">
        <v>141.7</v>
      </c>
      <c r="I67" s="64">
        <v>151.7</v>
      </c>
      <c r="J67" s="64">
        <v>163.7</v>
      </c>
      <c r="K67" s="69">
        <f>1135.5/5</f>
        <v>227.1</v>
      </c>
      <c r="L67" s="69">
        <v>218</v>
      </c>
      <c r="M67" s="69">
        <v>269.9</v>
      </c>
      <c r="N67" s="69">
        <v>333.5</v>
      </c>
      <c r="O67" s="69">
        <v>453.8</v>
      </c>
      <c r="P67" s="70">
        <v>688.3</v>
      </c>
      <c r="Q67" s="70">
        <v>1862.1</v>
      </c>
      <c r="R67" s="69">
        <v>3152.3</v>
      </c>
      <c r="S67" s="69">
        <v>3695.5</v>
      </c>
      <c r="T67" s="69">
        <v>1962.8</v>
      </c>
      <c r="U67" s="69">
        <v>2184.9</v>
      </c>
      <c r="V67" s="69">
        <v>2989.2</v>
      </c>
      <c r="W67" s="69">
        <v>3195.9</v>
      </c>
      <c r="X67" s="71">
        <v>3398.3</v>
      </c>
      <c r="Y67" s="69">
        <v>3342.9</v>
      </c>
      <c r="Z67" s="69">
        <v>3364.4</v>
      </c>
      <c r="AA67" s="69">
        <v>3358</v>
      </c>
      <c r="AB67" s="69">
        <v>3435.9</v>
      </c>
      <c r="AC67" s="69">
        <v>3919.2</v>
      </c>
      <c r="AD67" s="69">
        <v>3937.5</v>
      </c>
      <c r="AE67" s="69">
        <v>3946.8</v>
      </c>
      <c r="AF67" s="122">
        <v>5074.8</v>
      </c>
      <c r="AG67" s="73">
        <v>11141.8</v>
      </c>
    </row>
    <row r="68" spans="2:33" ht="15" customHeight="1">
      <c r="B68" s="32" t="s">
        <v>104</v>
      </c>
      <c r="C68" s="33" t="s">
        <v>105</v>
      </c>
      <c r="D68" s="64">
        <v>3.7</v>
      </c>
      <c r="E68" s="64">
        <v>22.4</v>
      </c>
      <c r="F68" s="64">
        <v>99.4</v>
      </c>
      <c r="G68" s="64">
        <v>106.3</v>
      </c>
      <c r="H68" s="64">
        <v>133.6</v>
      </c>
      <c r="I68" s="64">
        <v>116.6</v>
      </c>
      <c r="J68" s="64">
        <v>118.4</v>
      </c>
      <c r="K68" s="69">
        <f>853.5/5</f>
        <v>170.7</v>
      </c>
      <c r="L68" s="69">
        <v>175.7</v>
      </c>
      <c r="M68" s="69">
        <v>241.2</v>
      </c>
      <c r="N68" s="69">
        <v>254</v>
      </c>
      <c r="O68" s="69">
        <v>469.9</v>
      </c>
      <c r="P68" s="70">
        <v>491</v>
      </c>
      <c r="Q68" s="70">
        <v>574.4</v>
      </c>
      <c r="R68" s="69">
        <v>774.6</v>
      </c>
      <c r="S68" s="69">
        <v>1108.5</v>
      </c>
      <c r="T68" s="69">
        <v>1164.3</v>
      </c>
      <c r="U68" s="69">
        <v>1241.4</v>
      </c>
      <c r="V68" s="69">
        <v>1467.9</v>
      </c>
      <c r="W68" s="69">
        <v>1522.6</v>
      </c>
      <c r="X68" s="71">
        <v>1710.9</v>
      </c>
      <c r="Y68" s="69">
        <v>1781.7</v>
      </c>
      <c r="Z68" s="69">
        <v>1854.4</v>
      </c>
      <c r="AA68" s="69">
        <v>1963.7</v>
      </c>
      <c r="AB68" s="69">
        <v>2064.6</v>
      </c>
      <c r="AC68" s="69">
        <v>2262.6</v>
      </c>
      <c r="AD68" s="69">
        <v>2611.2</v>
      </c>
      <c r="AE68" s="69">
        <v>2992.6</v>
      </c>
      <c r="AF68" s="122">
        <v>4274.3</v>
      </c>
      <c r="AG68" s="123">
        <v>4289.4</v>
      </c>
    </row>
    <row r="69" spans="2:33" ht="15" customHeight="1">
      <c r="B69" s="32" t="s">
        <v>106</v>
      </c>
      <c r="C69" s="33" t="s">
        <v>107</v>
      </c>
      <c r="D69" s="64">
        <v>4.6</v>
      </c>
      <c r="E69" s="64">
        <v>36.8</v>
      </c>
      <c r="F69" s="64">
        <v>110.6</v>
      </c>
      <c r="G69" s="64">
        <v>169.7</v>
      </c>
      <c r="H69" s="64">
        <v>182.2</v>
      </c>
      <c r="I69" s="64">
        <v>196.2</v>
      </c>
      <c r="J69" s="64">
        <v>230.5</v>
      </c>
      <c r="K69" s="69">
        <f>1293.5/5</f>
        <v>258.7</v>
      </c>
      <c r="L69" s="69">
        <v>273.2</v>
      </c>
      <c r="M69" s="69">
        <v>333.4</v>
      </c>
      <c r="N69" s="69">
        <v>392</v>
      </c>
      <c r="O69" s="69">
        <v>463.6</v>
      </c>
      <c r="P69" s="70">
        <v>529.7</v>
      </c>
      <c r="Q69" s="70">
        <v>696.4</v>
      </c>
      <c r="R69" s="69">
        <v>1113.4</v>
      </c>
      <c r="S69" s="69">
        <v>1734.9</v>
      </c>
      <c r="T69" s="69">
        <v>2138.9</v>
      </c>
      <c r="U69" s="69">
        <v>2252</v>
      </c>
      <c r="V69" s="69">
        <v>2576.3</v>
      </c>
      <c r="W69" s="69">
        <v>2960.9</v>
      </c>
      <c r="X69" s="71">
        <v>3101.8</v>
      </c>
      <c r="Y69" s="69">
        <v>3436</v>
      </c>
      <c r="Z69" s="69">
        <v>3496.7</v>
      </c>
      <c r="AA69" s="69">
        <v>3815.2</v>
      </c>
      <c r="AB69" s="69">
        <v>4177.4</v>
      </c>
      <c r="AC69" s="69">
        <v>4357.2</v>
      </c>
      <c r="AD69" s="69">
        <v>5017.5</v>
      </c>
      <c r="AE69" s="69">
        <v>6076.2</v>
      </c>
      <c r="AF69" s="122">
        <v>6245.6</v>
      </c>
      <c r="AG69" s="123">
        <v>7078.8</v>
      </c>
    </row>
    <row r="70" spans="2:36" ht="15" customHeight="1">
      <c r="B70" s="32" t="s">
        <v>108</v>
      </c>
      <c r="C70" s="33" t="s">
        <v>109</v>
      </c>
      <c r="D70" s="64">
        <v>0.7</v>
      </c>
      <c r="E70" s="64">
        <v>9.4</v>
      </c>
      <c r="F70" s="64">
        <v>100.8</v>
      </c>
      <c r="G70" s="64">
        <v>117.6</v>
      </c>
      <c r="H70" s="64">
        <v>106.4</v>
      </c>
      <c r="I70" s="64">
        <v>182</v>
      </c>
      <c r="J70" s="64">
        <v>119.9</v>
      </c>
      <c r="K70" s="69">
        <v>167.8</v>
      </c>
      <c r="L70" s="69">
        <v>240.3</v>
      </c>
      <c r="M70" s="69">
        <v>263</v>
      </c>
      <c r="N70" s="69">
        <v>244.4</v>
      </c>
      <c r="O70" s="69">
        <v>249.6</v>
      </c>
      <c r="P70" s="70">
        <v>346.8</v>
      </c>
      <c r="Q70" s="70">
        <v>395.4</v>
      </c>
      <c r="R70" s="75">
        <v>591.5</v>
      </c>
      <c r="S70" s="69">
        <v>799.3</v>
      </c>
      <c r="T70" s="69">
        <v>810</v>
      </c>
      <c r="U70" s="69">
        <v>1064.3</v>
      </c>
      <c r="V70" s="69">
        <v>1386.4</v>
      </c>
      <c r="W70" s="69">
        <v>2125.7</v>
      </c>
      <c r="X70" s="71">
        <v>1896.6</v>
      </c>
      <c r="Y70" s="69">
        <v>1908.7</v>
      </c>
      <c r="Z70" s="69">
        <v>1632.7</v>
      </c>
      <c r="AA70" s="69">
        <v>1716.9</v>
      </c>
      <c r="AB70" s="69">
        <v>1518.3</v>
      </c>
      <c r="AC70" s="69">
        <v>1544</v>
      </c>
      <c r="AD70" s="69">
        <v>1888</v>
      </c>
      <c r="AE70" s="69">
        <v>2766.5</v>
      </c>
      <c r="AF70" s="122">
        <v>2450.2</v>
      </c>
      <c r="AG70" s="123">
        <v>2445.4</v>
      </c>
      <c r="AH70" s="120"/>
      <c r="AI70" s="120"/>
      <c r="AJ70" s="120"/>
    </row>
    <row r="71" spans="2:34" ht="15" customHeight="1">
      <c r="B71" s="44" t="s">
        <v>111</v>
      </c>
      <c r="C71" s="45" t="s">
        <v>112</v>
      </c>
      <c r="D71" s="76">
        <v>32.1</v>
      </c>
      <c r="E71" s="76">
        <v>396.8</v>
      </c>
      <c r="F71" s="76">
        <v>2228.2</v>
      </c>
      <c r="G71" s="76">
        <v>2782.1</v>
      </c>
      <c r="H71" s="76">
        <v>3189.8</v>
      </c>
      <c r="I71" s="76">
        <v>3511.6</v>
      </c>
      <c r="J71" s="76">
        <v>4436.4</v>
      </c>
      <c r="K71" s="77">
        <v>5180.1</v>
      </c>
      <c r="L71" s="77">
        <v>5700.7</v>
      </c>
      <c r="M71" s="77">
        <v>6456.7</v>
      </c>
      <c r="N71" s="77">
        <v>7551</v>
      </c>
      <c r="O71" s="77">
        <v>8732.6</v>
      </c>
      <c r="P71" s="78">
        <v>12115.8</v>
      </c>
      <c r="Q71" s="78">
        <v>17541.9</v>
      </c>
      <c r="R71" s="77">
        <v>25454.7</v>
      </c>
      <c r="S71" s="77">
        <v>37358.3</v>
      </c>
      <c r="T71" s="77">
        <v>34021</v>
      </c>
      <c r="U71" s="77">
        <v>40811.1</v>
      </c>
      <c r="V71" s="77">
        <v>49479.5</v>
      </c>
      <c r="W71" s="77">
        <v>52050.7</v>
      </c>
      <c r="X71" s="79">
        <v>55696.4</v>
      </c>
      <c r="Y71" s="77">
        <v>57866.4</v>
      </c>
      <c r="Z71" s="77">
        <v>53266.8</v>
      </c>
      <c r="AA71" s="77">
        <v>57457.9</v>
      </c>
      <c r="AB71" s="77">
        <v>69583.8</v>
      </c>
      <c r="AC71" s="77">
        <v>78126.4</v>
      </c>
      <c r="AD71" s="77">
        <v>80254.4</v>
      </c>
      <c r="AE71" s="77">
        <v>73748</v>
      </c>
      <c r="AF71" s="77">
        <v>92290.8</v>
      </c>
      <c r="AG71" s="80">
        <v>129073.4</v>
      </c>
      <c r="AH71" s="120"/>
    </row>
    <row r="72" spans="2:33" ht="15" customHeight="1">
      <c r="B72" s="126" t="s">
        <v>113</v>
      </c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8"/>
    </row>
    <row r="73" spans="2:33" ht="15" customHeight="1">
      <c r="B73" s="126" t="s">
        <v>30</v>
      </c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  <c r="AE73" s="127"/>
      <c r="AF73" s="127"/>
      <c r="AG73" s="128"/>
    </row>
    <row r="74" spans="2:36" ht="15" customHeight="1">
      <c r="B74" s="32" t="s">
        <v>111</v>
      </c>
      <c r="C74" s="33" t="s">
        <v>112</v>
      </c>
      <c r="D74" s="34">
        <v>32.1</v>
      </c>
      <c r="E74" s="34">
        <v>396.8</v>
      </c>
      <c r="F74" s="34">
        <v>2228.2</v>
      </c>
      <c r="G74" s="34">
        <v>2782.1</v>
      </c>
      <c r="H74" s="34">
        <v>3189.8</v>
      </c>
      <c r="I74" s="34">
        <v>3511.6</v>
      </c>
      <c r="J74" s="34">
        <v>4436.4</v>
      </c>
      <c r="K74" s="35">
        <v>5180.1</v>
      </c>
      <c r="L74" s="35">
        <v>5700.7</v>
      </c>
      <c r="M74" s="35">
        <v>6456.7</v>
      </c>
      <c r="N74" s="35">
        <v>7551</v>
      </c>
      <c r="O74" s="35">
        <v>8732.6</v>
      </c>
      <c r="P74" s="36">
        <v>12115.8</v>
      </c>
      <c r="Q74" s="52">
        <v>17541.9</v>
      </c>
      <c r="R74" s="38">
        <v>25454.7</v>
      </c>
      <c r="S74" s="35" t="s">
        <v>114</v>
      </c>
      <c r="T74" s="38">
        <v>34021</v>
      </c>
      <c r="U74" s="38">
        <v>40811.1</v>
      </c>
      <c r="V74" s="38">
        <v>49479.5</v>
      </c>
      <c r="W74" s="38">
        <v>52050.7</v>
      </c>
      <c r="X74" s="53">
        <v>55696.4</v>
      </c>
      <c r="Y74" s="38">
        <v>57866.4</v>
      </c>
      <c r="Z74" s="38">
        <v>53266.8</v>
      </c>
      <c r="AA74" s="38">
        <v>57457.9</v>
      </c>
      <c r="AB74" s="38">
        <v>69583.8</v>
      </c>
      <c r="AC74" s="38">
        <v>78126.4</v>
      </c>
      <c r="AD74" s="38">
        <v>80254.4</v>
      </c>
      <c r="AE74" s="38">
        <v>73748</v>
      </c>
      <c r="AF74" s="38">
        <v>92290.8</v>
      </c>
      <c r="AG74" s="55">
        <v>129073.4</v>
      </c>
      <c r="AH74" s="99"/>
      <c r="AI74" s="99"/>
      <c r="AJ74" s="99"/>
    </row>
    <row r="75" spans="2:33" ht="15" customHeight="1">
      <c r="B75" s="126" t="s">
        <v>41</v>
      </c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9"/>
      <c r="Y75" s="42"/>
      <c r="Z75" s="42"/>
      <c r="AA75" s="42"/>
      <c r="AB75" s="42"/>
      <c r="AC75" s="42"/>
      <c r="AD75" s="42"/>
      <c r="AE75" s="42"/>
      <c r="AF75" s="42"/>
      <c r="AG75" s="43"/>
    </row>
    <row r="76" spans="2:33" ht="15" customHeight="1">
      <c r="B76" s="32" t="s">
        <v>46</v>
      </c>
      <c r="C76" s="33" t="s">
        <v>115</v>
      </c>
      <c r="D76" s="34">
        <v>30.1</v>
      </c>
      <c r="E76" s="34">
        <v>374.5</v>
      </c>
      <c r="F76" s="34">
        <v>2072.8</v>
      </c>
      <c r="G76" s="34">
        <v>2724.4</v>
      </c>
      <c r="H76" s="34">
        <v>2750.2</v>
      </c>
      <c r="I76" s="34">
        <v>3274.1</v>
      </c>
      <c r="J76" s="34">
        <v>3450</v>
      </c>
      <c r="K76" s="35">
        <v>3753.7599999999998</v>
      </c>
      <c r="L76" s="35">
        <v>3994.2</v>
      </c>
      <c r="M76" s="35">
        <v>4565.3</v>
      </c>
      <c r="N76" s="35">
        <v>5170.9</v>
      </c>
      <c r="O76" s="35">
        <v>5861.3</v>
      </c>
      <c r="P76" s="36">
        <v>6579.7</v>
      </c>
      <c r="Q76" s="52">
        <v>8556.3</v>
      </c>
      <c r="R76" s="38">
        <v>12212.5</v>
      </c>
      <c r="S76" s="38">
        <v>16829.8</v>
      </c>
      <c r="T76" s="38">
        <v>19182.1</v>
      </c>
      <c r="U76" s="38">
        <v>21336.1</v>
      </c>
      <c r="V76" s="38">
        <v>24679.7</v>
      </c>
      <c r="W76" s="38">
        <v>27370.2</v>
      </c>
      <c r="X76" s="53">
        <v>30363</v>
      </c>
      <c r="Y76" s="38">
        <v>33238.8</v>
      </c>
      <c r="Z76" s="38">
        <v>37575.7</v>
      </c>
      <c r="AA76" s="38">
        <v>43228.5</v>
      </c>
      <c r="AB76" s="38">
        <v>48482.2</v>
      </c>
      <c r="AC76" s="38">
        <v>51745.1</v>
      </c>
      <c r="AD76" s="38">
        <v>56205.5</v>
      </c>
      <c r="AE76" s="38">
        <v>55961.2</v>
      </c>
      <c r="AF76" s="38">
        <v>61729.2</v>
      </c>
      <c r="AG76" s="55">
        <v>72702.9</v>
      </c>
    </row>
    <row r="77" spans="2:34" ht="15" customHeight="1">
      <c r="B77" s="44" t="s">
        <v>116</v>
      </c>
      <c r="C77" s="45" t="s">
        <v>117</v>
      </c>
      <c r="D77" s="46" t="s">
        <v>118</v>
      </c>
      <c r="E77" s="46">
        <v>22.3</v>
      </c>
      <c r="F77" s="46">
        <v>155.4</v>
      </c>
      <c r="G77" s="46">
        <v>57.7</v>
      </c>
      <c r="H77" s="46">
        <v>439.6</v>
      </c>
      <c r="I77" s="46">
        <v>237.5</v>
      </c>
      <c r="J77" s="46">
        <v>986.4</v>
      </c>
      <c r="K77" s="47">
        <v>1426.3400000000006</v>
      </c>
      <c r="L77" s="47">
        <v>1706.5</v>
      </c>
      <c r="M77" s="47">
        <v>1891.4</v>
      </c>
      <c r="N77" s="47">
        <v>2380.1</v>
      </c>
      <c r="O77" s="47">
        <v>2871.3</v>
      </c>
      <c r="P77" s="48">
        <v>5536.1</v>
      </c>
      <c r="Q77" s="57">
        <v>8985.6</v>
      </c>
      <c r="R77" s="58">
        <v>13242.2</v>
      </c>
      <c r="S77" s="58">
        <v>20528.5</v>
      </c>
      <c r="T77" s="58">
        <v>14838.9</v>
      </c>
      <c r="U77" s="58">
        <v>19475</v>
      </c>
      <c r="V77" s="58">
        <v>24799.8</v>
      </c>
      <c r="W77" s="58">
        <v>24680.499999999996</v>
      </c>
      <c r="X77" s="59">
        <v>25333.4</v>
      </c>
      <c r="Y77" s="58">
        <v>24627.6</v>
      </c>
      <c r="Z77" s="58">
        <v>15691.1</v>
      </c>
      <c r="AA77" s="58">
        <v>14229.4</v>
      </c>
      <c r="AB77" s="58">
        <v>21101.6</v>
      </c>
      <c r="AC77" s="60">
        <v>26381.3</v>
      </c>
      <c r="AD77" s="58">
        <v>24048.9</v>
      </c>
      <c r="AE77" s="58">
        <v>17786.8</v>
      </c>
      <c r="AF77" s="58">
        <v>30561.6</v>
      </c>
      <c r="AG77" s="61">
        <v>56370.5</v>
      </c>
      <c r="AH77" s="99"/>
    </row>
    <row r="78" spans="2:33" ht="15" customHeight="1">
      <c r="B78" s="126" t="s">
        <v>119</v>
      </c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7"/>
      <c r="AD78" s="127"/>
      <c r="AE78" s="127"/>
      <c r="AF78" s="127"/>
      <c r="AG78" s="128"/>
    </row>
    <row r="79" spans="2:33" ht="15" customHeight="1">
      <c r="B79" s="126" t="s">
        <v>120</v>
      </c>
      <c r="C79" s="127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7"/>
      <c r="Z79" s="127"/>
      <c r="AA79" s="127"/>
      <c r="AB79" s="127"/>
      <c r="AC79" s="127"/>
      <c r="AD79" s="127"/>
      <c r="AE79" s="127"/>
      <c r="AF79" s="127"/>
      <c r="AG79" s="128"/>
    </row>
    <row r="80" spans="2:33" ht="15" customHeight="1">
      <c r="B80" s="81" t="s">
        <v>116</v>
      </c>
      <c r="C80" s="33" t="s">
        <v>117</v>
      </c>
      <c r="D80" s="34" t="s">
        <v>118</v>
      </c>
      <c r="E80" s="34">
        <v>22.3</v>
      </c>
      <c r="F80" s="34">
        <v>155.4</v>
      </c>
      <c r="G80" s="34">
        <v>57.7</v>
      </c>
      <c r="H80" s="34">
        <v>439.6</v>
      </c>
      <c r="I80" s="34">
        <v>237.5</v>
      </c>
      <c r="J80" s="34">
        <v>986.4</v>
      </c>
      <c r="K80" s="35">
        <v>1426.3400000000006</v>
      </c>
      <c r="L80" s="35">
        <v>1706.5</v>
      </c>
      <c r="M80" s="35">
        <v>1891.4</v>
      </c>
      <c r="N80" s="35">
        <v>2380.1</v>
      </c>
      <c r="O80" s="35">
        <v>2871.3</v>
      </c>
      <c r="P80" s="36">
        <v>5536.1</v>
      </c>
      <c r="Q80" s="36">
        <v>8985.6</v>
      </c>
      <c r="R80" s="35">
        <v>13242.2</v>
      </c>
      <c r="S80" s="35">
        <v>20528.5</v>
      </c>
      <c r="T80" s="35">
        <v>14838.9</v>
      </c>
      <c r="U80" s="35">
        <v>19475</v>
      </c>
      <c r="V80" s="35">
        <v>24799.8</v>
      </c>
      <c r="W80" s="35">
        <v>24680.499999999996</v>
      </c>
      <c r="X80" s="82">
        <v>25333.4</v>
      </c>
      <c r="Y80" s="35">
        <v>24627.6</v>
      </c>
      <c r="Z80" s="35">
        <v>15691.1</v>
      </c>
      <c r="AA80" s="35">
        <v>14229.4</v>
      </c>
      <c r="AB80" s="35">
        <v>21101.6</v>
      </c>
      <c r="AC80" s="83">
        <v>26381.3</v>
      </c>
      <c r="AD80" s="35">
        <v>24048.9</v>
      </c>
      <c r="AE80" s="35">
        <v>17786.8</v>
      </c>
      <c r="AF80" s="35">
        <v>30561.6</v>
      </c>
      <c r="AG80" s="84">
        <v>56370.5</v>
      </c>
    </row>
    <row r="81" spans="2:33" ht="15" customHeight="1">
      <c r="B81" s="81" t="s">
        <v>121</v>
      </c>
      <c r="C81" s="33" t="s">
        <v>122</v>
      </c>
      <c r="D81" s="34" t="s">
        <v>123</v>
      </c>
      <c r="E81" s="34">
        <v>9.1</v>
      </c>
      <c r="F81" s="34">
        <v>26.6</v>
      </c>
      <c r="G81" s="34">
        <v>49.3</v>
      </c>
      <c r="H81" s="34">
        <v>101.1</v>
      </c>
      <c r="I81" s="34">
        <v>43.5</v>
      </c>
      <c r="J81" s="34">
        <v>37.9</v>
      </c>
      <c r="K81" s="35">
        <v>35.519999999999996</v>
      </c>
      <c r="L81" s="35">
        <v>35.8</v>
      </c>
      <c r="M81" s="35">
        <v>41.9</v>
      </c>
      <c r="N81" s="35">
        <v>25.8</v>
      </c>
      <c r="O81" s="35">
        <v>33.9</v>
      </c>
      <c r="P81" s="36">
        <v>74.7</v>
      </c>
      <c r="Q81" s="62">
        <v>35.8</v>
      </c>
      <c r="R81" s="35">
        <v>1053.4</v>
      </c>
      <c r="S81" s="85">
        <v>1785.1</v>
      </c>
      <c r="T81" s="35">
        <v>1547.5</v>
      </c>
      <c r="U81" s="86">
        <v>1679.9</v>
      </c>
      <c r="V81" s="35">
        <v>1984.1</v>
      </c>
      <c r="W81" s="86">
        <v>2488.5</v>
      </c>
      <c r="X81" s="82">
        <v>2673.7</v>
      </c>
      <c r="Y81" s="35">
        <v>2584.6</v>
      </c>
      <c r="Z81" s="35">
        <v>2558.7</v>
      </c>
      <c r="AA81" s="35">
        <v>2888.7</v>
      </c>
      <c r="AB81" s="35">
        <v>3095.2</v>
      </c>
      <c r="AC81" s="35">
        <v>4852.5</v>
      </c>
      <c r="AD81" s="35">
        <v>3916.3</v>
      </c>
      <c r="AE81" s="35">
        <v>3465.6</v>
      </c>
      <c r="AF81" s="35">
        <v>3139.6</v>
      </c>
      <c r="AG81" s="84">
        <v>3238.6</v>
      </c>
    </row>
    <row r="82" spans="2:33" ht="15" customHeight="1">
      <c r="B82" s="81" t="s">
        <v>121</v>
      </c>
      <c r="C82" s="33" t="s">
        <v>124</v>
      </c>
      <c r="D82" s="34">
        <v>2.3</v>
      </c>
      <c r="E82" s="34">
        <v>9.1</v>
      </c>
      <c r="F82" s="34">
        <v>26.6</v>
      </c>
      <c r="G82" s="34">
        <v>49.3</v>
      </c>
      <c r="H82" s="34">
        <v>51</v>
      </c>
      <c r="I82" s="34">
        <v>43</v>
      </c>
      <c r="J82" s="34">
        <v>37.9</v>
      </c>
      <c r="K82" s="35">
        <v>35.519999999999996</v>
      </c>
      <c r="L82" s="35">
        <v>35.8</v>
      </c>
      <c r="M82" s="35">
        <v>69.9</v>
      </c>
      <c r="N82" s="35">
        <v>48.6</v>
      </c>
      <c r="O82" s="35">
        <v>38</v>
      </c>
      <c r="P82" s="36">
        <v>35.9</v>
      </c>
      <c r="Q82" s="62">
        <v>39.2</v>
      </c>
      <c r="R82" s="35">
        <v>1063.1</v>
      </c>
      <c r="S82" s="85">
        <v>1775.2</v>
      </c>
      <c r="T82" s="35">
        <v>1540.1</v>
      </c>
      <c r="U82" s="86">
        <v>1668.5</v>
      </c>
      <c r="V82" s="35">
        <v>1970.1</v>
      </c>
      <c r="W82" s="86">
        <v>2478.7</v>
      </c>
      <c r="X82" s="82">
        <v>2663.9</v>
      </c>
      <c r="Y82" s="35">
        <v>2579.2</v>
      </c>
      <c r="Z82" s="35">
        <v>2599.7</v>
      </c>
      <c r="AA82" s="35">
        <v>2952.7</v>
      </c>
      <c r="AB82" s="35">
        <v>2922.4</v>
      </c>
      <c r="AC82" s="35">
        <v>4850</v>
      </c>
      <c r="AD82" s="35">
        <v>3884.8</v>
      </c>
      <c r="AE82" s="35">
        <v>3453.1</v>
      </c>
      <c r="AF82" s="35">
        <v>3132.5</v>
      </c>
      <c r="AG82" s="124">
        <v>3238.6</v>
      </c>
    </row>
    <row r="83" spans="2:34" ht="24" customHeight="1">
      <c r="B83" s="81" t="s">
        <v>125</v>
      </c>
      <c r="C83" s="33" t="s">
        <v>126</v>
      </c>
      <c r="D83" s="34" t="s">
        <v>118</v>
      </c>
      <c r="E83" s="34">
        <v>22.3</v>
      </c>
      <c r="F83" s="34">
        <v>155.4</v>
      </c>
      <c r="G83" s="34">
        <v>57.7</v>
      </c>
      <c r="H83" s="34">
        <v>489.7</v>
      </c>
      <c r="I83" s="34">
        <v>238</v>
      </c>
      <c r="J83" s="34">
        <v>986.4</v>
      </c>
      <c r="K83" s="35">
        <v>1426.3</v>
      </c>
      <c r="L83" s="35">
        <v>1706.5</v>
      </c>
      <c r="M83" s="35">
        <v>1863.4</v>
      </c>
      <c r="N83" s="35">
        <v>2357.3</v>
      </c>
      <c r="O83" s="35">
        <v>2867.2</v>
      </c>
      <c r="P83" s="36">
        <v>5574.9</v>
      </c>
      <c r="Q83" s="62">
        <v>8982.2</v>
      </c>
      <c r="R83" s="86">
        <v>13232.5</v>
      </c>
      <c r="S83" s="86">
        <v>20538.4</v>
      </c>
      <c r="T83" s="86">
        <v>14846.3</v>
      </c>
      <c r="U83" s="86">
        <v>19486.4</v>
      </c>
      <c r="V83" s="86">
        <v>24813.8</v>
      </c>
      <c r="W83" s="86">
        <v>24690.299999999996</v>
      </c>
      <c r="X83" s="87">
        <v>25343.2</v>
      </c>
      <c r="Y83" s="86">
        <v>24632.9</v>
      </c>
      <c r="Z83" s="86">
        <v>15650.1</v>
      </c>
      <c r="AA83" s="86">
        <v>14165.4</v>
      </c>
      <c r="AB83" s="86">
        <v>21274.4</v>
      </c>
      <c r="AC83" s="86">
        <v>26383.8</v>
      </c>
      <c r="AD83" s="86">
        <v>24080.4</v>
      </c>
      <c r="AE83" s="86">
        <v>17799.3</v>
      </c>
      <c r="AF83" s="86">
        <v>30568.7</v>
      </c>
      <c r="AG83" s="88">
        <v>56370.5</v>
      </c>
      <c r="AH83" s="99"/>
    </row>
    <row r="84" spans="2:33" ht="15" customHeight="1">
      <c r="B84" s="126" t="s">
        <v>127</v>
      </c>
      <c r="C84" s="127"/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7"/>
      <c r="Y84" s="127"/>
      <c r="Z84" s="127"/>
      <c r="AA84" s="127"/>
      <c r="AB84" s="127"/>
      <c r="AC84" s="127"/>
      <c r="AD84" s="127"/>
      <c r="AE84" s="127"/>
      <c r="AF84" s="127"/>
      <c r="AG84" s="128"/>
    </row>
    <row r="85" spans="2:33" ht="15" customHeight="1">
      <c r="B85" s="81" t="s">
        <v>52</v>
      </c>
      <c r="C85" s="33" t="s">
        <v>53</v>
      </c>
      <c r="D85" s="34">
        <v>6.6</v>
      </c>
      <c r="E85" s="34">
        <v>98.4</v>
      </c>
      <c r="F85" s="34">
        <v>333.8</v>
      </c>
      <c r="G85" s="34">
        <v>795.4</v>
      </c>
      <c r="H85" s="34">
        <v>1168.3</v>
      </c>
      <c r="I85" s="34">
        <v>1221.9</v>
      </c>
      <c r="J85" s="34">
        <v>1076.3</v>
      </c>
      <c r="K85" s="35">
        <v>1091.6200000000001</v>
      </c>
      <c r="L85" s="35">
        <v>1216.3</v>
      </c>
      <c r="M85" s="35">
        <v>2066.1</v>
      </c>
      <c r="N85" s="35">
        <v>3779.1</v>
      </c>
      <c r="O85" s="35">
        <v>4922.8</v>
      </c>
      <c r="P85" s="36">
        <v>5172.9</v>
      </c>
      <c r="Q85" s="62">
        <v>5567.8</v>
      </c>
      <c r="R85" s="35">
        <v>6069</v>
      </c>
      <c r="S85" s="64">
        <v>7457</v>
      </c>
      <c r="T85" s="86">
        <v>6700</v>
      </c>
      <c r="U85" s="35">
        <v>7714.5</v>
      </c>
      <c r="V85" s="86">
        <v>10508.9</v>
      </c>
      <c r="W85" s="86">
        <v>12292.8</v>
      </c>
      <c r="X85" s="87">
        <v>15007.4</v>
      </c>
      <c r="Y85" s="86">
        <v>16187.8</v>
      </c>
      <c r="Z85" s="86">
        <v>15131.4</v>
      </c>
      <c r="AA85" s="86">
        <v>15127.3</v>
      </c>
      <c r="AB85" s="86">
        <v>16752.5</v>
      </c>
      <c r="AC85" s="86">
        <v>16574.3</v>
      </c>
      <c r="AD85" s="86">
        <v>17304.3</v>
      </c>
      <c r="AE85" s="86">
        <v>16450.9</v>
      </c>
      <c r="AF85" s="86">
        <v>15124.2</v>
      </c>
      <c r="AG85" s="88">
        <v>17234.5</v>
      </c>
    </row>
    <row r="86" spans="2:33" ht="30" customHeight="1">
      <c r="B86" s="81" t="s">
        <v>54</v>
      </c>
      <c r="C86" s="33" t="s">
        <v>128</v>
      </c>
      <c r="D86" s="34">
        <v>0.3</v>
      </c>
      <c r="E86" s="34">
        <v>-41</v>
      </c>
      <c r="F86" s="34">
        <v>173.6</v>
      </c>
      <c r="G86" s="34">
        <v>-2.9</v>
      </c>
      <c r="H86" s="34">
        <v>-87</v>
      </c>
      <c r="I86" s="34">
        <v>-73.9</v>
      </c>
      <c r="J86" s="34">
        <v>-76.1</v>
      </c>
      <c r="K86" s="35">
        <v>-116.2</v>
      </c>
      <c r="L86" s="35">
        <v>-117.2</v>
      </c>
      <c r="M86" s="35">
        <v>30.1</v>
      </c>
      <c r="N86" s="35">
        <v>20.7</v>
      </c>
      <c r="O86" s="35">
        <v>23.9</v>
      </c>
      <c r="P86" s="36">
        <v>28.3</v>
      </c>
      <c r="Q86" s="62">
        <v>29.7</v>
      </c>
      <c r="R86" s="35">
        <v>35.6</v>
      </c>
      <c r="S86" s="85">
        <v>46.1</v>
      </c>
      <c r="T86" s="86">
        <v>46</v>
      </c>
      <c r="U86" s="35">
        <v>-45.5</v>
      </c>
      <c r="V86" s="86">
        <v>47</v>
      </c>
      <c r="W86" s="86">
        <v>-75.8</v>
      </c>
      <c r="X86" s="87">
        <v>-79.1</v>
      </c>
      <c r="Y86" s="86">
        <v>47</v>
      </c>
      <c r="Z86" s="86">
        <v>48</v>
      </c>
      <c r="AA86" s="86">
        <v>390.8</v>
      </c>
      <c r="AB86" s="86">
        <v>395.1</v>
      </c>
      <c r="AC86" s="86">
        <v>-452.2</v>
      </c>
      <c r="AD86" s="86">
        <v>-673</v>
      </c>
      <c r="AE86" s="86">
        <v>725.4</v>
      </c>
      <c r="AF86" s="86">
        <v>793.6</v>
      </c>
      <c r="AG86" s="88">
        <v>-311.1</v>
      </c>
    </row>
    <row r="87" spans="2:33" ht="30" customHeight="1">
      <c r="B87" s="81" t="s">
        <v>129</v>
      </c>
      <c r="C87" s="63" t="s">
        <v>130</v>
      </c>
      <c r="D87" s="64"/>
      <c r="E87" s="64"/>
      <c r="F87" s="64"/>
      <c r="G87" s="64"/>
      <c r="H87" s="64">
        <v>1</v>
      </c>
      <c r="I87" s="64">
        <v>0.5</v>
      </c>
      <c r="J87" s="64"/>
      <c r="K87" s="35">
        <v>0</v>
      </c>
      <c r="L87" s="35"/>
      <c r="M87" s="35"/>
      <c r="N87" s="35"/>
      <c r="O87" s="35"/>
      <c r="P87" s="36">
        <v>0</v>
      </c>
      <c r="Q87" s="36">
        <v>0</v>
      </c>
      <c r="R87" s="35">
        <v>-7.3</v>
      </c>
      <c r="S87" s="35">
        <v>-0.6</v>
      </c>
      <c r="T87" s="35">
        <v>0</v>
      </c>
      <c r="U87" s="35">
        <v>0</v>
      </c>
      <c r="V87" s="35">
        <v>0</v>
      </c>
      <c r="W87" s="35">
        <v>0</v>
      </c>
      <c r="X87" s="82">
        <v>0</v>
      </c>
      <c r="Y87" s="35">
        <v>0</v>
      </c>
      <c r="Z87" s="35">
        <v>0</v>
      </c>
      <c r="AA87" s="35">
        <v>0</v>
      </c>
      <c r="AB87" s="35">
        <v>0</v>
      </c>
      <c r="AC87" s="35">
        <v>0</v>
      </c>
      <c r="AD87" s="35">
        <v>0</v>
      </c>
      <c r="AE87" s="35">
        <v>0</v>
      </c>
      <c r="AF87" s="35">
        <v>0</v>
      </c>
      <c r="AG87" s="84">
        <v>0</v>
      </c>
    </row>
    <row r="88" spans="2:33" ht="15" customHeight="1" thickBot="1">
      <c r="B88" s="89" t="s">
        <v>131</v>
      </c>
      <c r="C88" s="90" t="s">
        <v>132</v>
      </c>
      <c r="D88" s="91">
        <v>-4.9</v>
      </c>
      <c r="E88" s="91">
        <v>-35.1</v>
      </c>
      <c r="F88" s="91">
        <v>-352</v>
      </c>
      <c r="G88" s="91">
        <v>-734.8</v>
      </c>
      <c r="H88" s="91">
        <v>-592.6</v>
      </c>
      <c r="I88" s="91">
        <v>-910.5</v>
      </c>
      <c r="J88" s="91">
        <v>-13.8</v>
      </c>
      <c r="K88" s="92">
        <v>450.9</v>
      </c>
      <c r="L88" s="92">
        <v>607.4</v>
      </c>
      <c r="M88" s="92">
        <v>-232.8</v>
      </c>
      <c r="N88" s="92">
        <v>-1442.5</v>
      </c>
      <c r="O88" s="92">
        <v>-2079.5</v>
      </c>
      <c r="P88" s="93">
        <v>373.7</v>
      </c>
      <c r="Q88" s="93">
        <v>3384.7</v>
      </c>
      <c r="R88" s="92">
        <v>7135.2</v>
      </c>
      <c r="S88" s="94">
        <v>13034.7</v>
      </c>
      <c r="T88" s="92">
        <v>8100.3</v>
      </c>
      <c r="U88" s="92">
        <v>11817.4</v>
      </c>
      <c r="V88" s="92">
        <v>14257.9</v>
      </c>
      <c r="W88" s="92">
        <v>12473.3</v>
      </c>
      <c r="X88" s="95">
        <v>10414.9</v>
      </c>
      <c r="Y88" s="92">
        <v>8398.2</v>
      </c>
      <c r="Z88" s="92">
        <v>470.7</v>
      </c>
      <c r="AA88" s="92">
        <v>-1352.7</v>
      </c>
      <c r="AB88" s="92">
        <v>4126.8</v>
      </c>
      <c r="AC88" s="92">
        <v>10261.7</v>
      </c>
      <c r="AD88" s="92">
        <v>7449.2</v>
      </c>
      <c r="AE88" s="92">
        <v>623</v>
      </c>
      <c r="AF88" s="92">
        <v>14650.9</v>
      </c>
      <c r="AG88" s="96">
        <v>39447.1</v>
      </c>
    </row>
    <row r="90" spans="2:33" ht="15">
      <c r="B90" s="125" t="s">
        <v>135</v>
      </c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125"/>
      <c r="V90" s="125"/>
      <c r="W90" s="125"/>
      <c r="X90" s="125"/>
      <c r="Y90" s="125"/>
      <c r="Z90" s="125"/>
      <c r="AA90" s="125"/>
      <c r="AB90" s="125"/>
      <c r="AC90" s="125"/>
      <c r="AD90" s="125"/>
      <c r="AE90" s="125"/>
      <c r="AF90" s="125"/>
      <c r="AG90" s="125"/>
    </row>
    <row r="93" spans="25:32" ht="15">
      <c r="Y93" s="120"/>
      <c r="Z93" s="120"/>
      <c r="AA93" s="120"/>
      <c r="AB93" s="120"/>
      <c r="AC93" s="120"/>
      <c r="AD93" s="120"/>
      <c r="AE93" s="120"/>
      <c r="AF93" s="120"/>
    </row>
  </sheetData>
  <sheetProtection/>
  <mergeCells count="26">
    <mergeCell ref="B55:AG55"/>
    <mergeCell ref="B29:AG29"/>
    <mergeCell ref="B30:AG30"/>
    <mergeCell ref="B38:X38"/>
    <mergeCell ref="B52:X52"/>
    <mergeCell ref="B45:AG45"/>
    <mergeCell ref="B46:AG46"/>
    <mergeCell ref="B2:AG2"/>
    <mergeCell ref="B35:AG35"/>
    <mergeCell ref="B36:AG36"/>
    <mergeCell ref="B6:AG6"/>
    <mergeCell ref="B5:AG5"/>
    <mergeCell ref="B12:AG12"/>
    <mergeCell ref="B4:C4"/>
    <mergeCell ref="B32:X32"/>
    <mergeCell ref="B13:AG13"/>
    <mergeCell ref="D15:AG15"/>
    <mergeCell ref="B90:AG90"/>
    <mergeCell ref="B84:AG84"/>
    <mergeCell ref="B56:AG56"/>
    <mergeCell ref="B64:AG64"/>
    <mergeCell ref="B72:AG72"/>
    <mergeCell ref="B73:AG73"/>
    <mergeCell ref="B78:AG78"/>
    <mergeCell ref="B79:AG79"/>
    <mergeCell ref="B75:X75"/>
  </mergeCells>
  <printOptions/>
  <pageMargins left="0.7" right="0.7" top="0.75" bottom="0.75" header="0.3" footer="0.3"/>
  <pageSetup horizontalDpi="300" verticalDpi="300" orientation="portrait" paperSize="9" r:id="rId1"/>
  <ignoredErrors>
    <ignoredError sqref="B65:O71 B73 B81:O82 B85:O88 B64 B75:U75 B84 B74:O74 B79 B76:O77 B6 B32:U32 B31:O31 B46 B39:O44 B56 B53:O54 B30 B13 B7:O11 B15:D15 B14:O14 B16:O28 B36 B33:O34 B38:U38 B37:O37 B52:U52 B47:O51 B59:U59 B57:O58 B60:O63 B12 B29 B35 B45 B55 B72 B78 S18 D4:AF4 B80:C80 E80:O80 B83:C83 E83:O8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User</cp:lastModifiedBy>
  <dcterms:created xsi:type="dcterms:W3CDTF">2012-06-11T11:44:19Z</dcterms:created>
  <dcterms:modified xsi:type="dcterms:W3CDTF">2023-11-04T10:10:30Z</dcterms:modified>
  <cp:category/>
  <cp:version/>
  <cp:contentType/>
  <cp:contentStatus/>
</cp:coreProperties>
</file>