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2.2.3" sheetId="1" r:id="rId1"/>
    <sheet name="2_2_3" sheetId="2" r:id="rId2"/>
  </sheets>
  <definedNames/>
  <calcPr fullCalcOnLoad="1"/>
</workbook>
</file>

<file path=xl/sharedStrings.xml><?xml version="1.0" encoding="utf-8"?>
<sst xmlns="http://schemas.openxmlformats.org/spreadsheetml/2006/main" count="212" uniqueCount="44">
  <si>
    <t xml:space="preserve">o cümlədən yaş qrupları üzrə:                                          </t>
  </si>
  <si>
    <t xml:space="preserve">18 yaşadək əhalinin                                                                                                                                                   hər
 10 000 nəfərinə        </t>
  </si>
  <si>
    <t xml:space="preserve">8-13 yaşlı       </t>
  </si>
  <si>
    <t xml:space="preserve">4 -7 yaşlı         </t>
  </si>
  <si>
    <t xml:space="preserve">0-3 yaşlı                                                                                                                                                   </t>
  </si>
  <si>
    <t xml:space="preserve">    Cəmi</t>
  </si>
  <si>
    <t xml:space="preserve">  onlardan əsas xəstəliklər üzrə:</t>
  </si>
  <si>
    <t>vərəm</t>
  </si>
  <si>
    <t>tənəffüs orqanlarının xəstəlikləri</t>
  </si>
  <si>
    <t>endokrin sistemin xəstəlikləri,
maddələr mübadiləsi və
qidalanma pozuntuları</t>
  </si>
  <si>
    <t>psixi pozuntular və davranış 
pozuntuları</t>
  </si>
  <si>
    <t>sinir sisteminin xəstəlikləri</t>
  </si>
  <si>
    <t>göz və gözün əlavə aparatının  
xəstəlikləri</t>
  </si>
  <si>
    <t>qan dövranı sisteminin xəstəlikləri</t>
  </si>
  <si>
    <t>anadangəlmə anomaliyalar
(inkişaf qüsurları), deformasiyalar   
və xromosom pozuntuları</t>
  </si>
  <si>
    <t>travmalar, zəhərlənmələr və xarici  
səbəblərin təsirinin digər nəticələri</t>
  </si>
  <si>
    <t>-</t>
  </si>
  <si>
    <t xml:space="preserve">İlk dəfə sağlamlıq imkanlarının məhdudluğu müəyyən edilən 18 yaşadək uşaqların sayı - cəmi, nəfər                                                                                                                                                                                                                  </t>
  </si>
  <si>
    <t xml:space="preserve">o cümlədən yaş qrupları üzrə:  
</t>
  </si>
  <si>
    <t xml:space="preserve"> vərəm</t>
  </si>
  <si>
    <t>qulağın və məməyəbənzər 
çıxıntının xəstəlikləri</t>
  </si>
  <si>
    <t>anadangəlmə anomaliyalar
(inkişaf qüsurları), deformasiyalar
və xromosom pozuntuları</t>
  </si>
  <si>
    <t>qulağın və məməyəbənzər çıxıntının xəstəlikləri</t>
  </si>
  <si>
    <t>2.2.3. İlk dəfə sağlamlıq imkanlarının məhdudluğu müəyyən edilən 18 yaşadək uşaqların yaş qrupları və
 sağlamlığının məhdudluğunun səbəbləri üzrə bölgüsü</t>
  </si>
  <si>
    <t xml:space="preserve"> sinir sisteminin xəstəlikləri</t>
  </si>
  <si>
    <t xml:space="preserve"> qan dövranı sisteminin xəstəlikləri</t>
  </si>
  <si>
    <t xml:space="preserve"> endokrin sisteminin xəstəlikləri, maddələr    
 mübadiləsi və qidalanma pozuntuları</t>
  </si>
  <si>
    <t xml:space="preserve"> tənəffüs orqanlarının xəstəlikləri</t>
  </si>
  <si>
    <t xml:space="preserve"> psixi pozuntular və davranış pozuntuları</t>
  </si>
  <si>
    <t xml:space="preserve"> göz və gözün əlavə aparatının xəstəlikləri</t>
  </si>
  <si>
    <t xml:space="preserve"> qulağın və məməyəbənzər çıxıntının xəstəliyi</t>
  </si>
  <si>
    <t xml:space="preserve"> travmalar, zəhərlənmələr və xarici səbəblərin
 təsirinin digər nəticələri</t>
  </si>
  <si>
    <t xml:space="preserve"> anadangəlmə anomaliyalar (inkişaf qüsurları), 
 deformasiyalar və xromosom pozuntuları</t>
  </si>
  <si>
    <t xml:space="preserve"> əsəb sisteminin xəstəlikləri</t>
  </si>
  <si>
    <t xml:space="preserve"> ruhi və davranış pozuntuları</t>
  </si>
  <si>
    <t xml:space="preserve">14-17 yaşlı             </t>
  </si>
  <si>
    <t xml:space="preserve">0 - 3 yaşlı                                                                                                                                                       </t>
  </si>
  <si>
    <t>2.2.3.  İlk dəfə əlilliyi müəyyən edilən 18 yaşınadək şəxslərin yaş qrupları və əlilliyin səbəbləri üzrə bölgüsü</t>
  </si>
  <si>
    <t xml:space="preserve">İlk dəfə əlilliyi müəyyən edilən 18 yaşınadək şəxslərin sayı - cəmi, nəfər                                                                                                                                                                                                                    </t>
  </si>
  <si>
    <r>
      <t xml:space="preserve">18 yaşadək əhalinin                                                                                                                                                   hər
 10 000 nəfərinə*       </t>
    </r>
    <r>
      <rPr>
        <b/>
        <i/>
        <sz val="11"/>
        <rFont val="Times New Roman"/>
        <family val="1"/>
      </rPr>
      <t xml:space="preserve">
</t>
    </r>
  </si>
  <si>
    <r>
      <rPr>
        <vertAlign val="superscript"/>
        <sz val="11"/>
        <rFont val="Times New Roman"/>
        <family val="1"/>
      </rPr>
      <t>*</t>
    </r>
    <r>
      <rPr>
        <sz val="11"/>
        <rFont val="Times New Roman"/>
        <family val="1"/>
      </rPr>
      <t>2019-2021-ci il üzrə məlumatlar 2019-cu ildə keçirilmiş əhalinin siyahıyaalınmasının yekun məlumatları əsasında yenidən hesablanmışdır.</t>
    </r>
  </si>
  <si>
    <t xml:space="preserve">4 - 7 yaşlı                   </t>
  </si>
  <si>
    <t xml:space="preserve">8 - 13 yaşlı                  </t>
  </si>
  <si>
    <t xml:space="preserve">14 - 17 yaşlı             </t>
  </si>
</sst>
</file>

<file path=xl/styles.xml><?xml version="1.0" encoding="utf-8"?>
<styleSheet xmlns="http://schemas.openxmlformats.org/spreadsheetml/2006/main">
  <numFmts count="4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.##0"/>
    <numFmt numFmtId="198" formatCode="0.0000"/>
    <numFmt numFmtId="199" formatCode="0.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96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 wrapText="1" indent="2"/>
    </xf>
    <xf numFmtId="0" fontId="5" fillId="0" borderId="11" xfId="0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left" wrapText="1" indent="2"/>
    </xf>
    <xf numFmtId="0" fontId="5" fillId="0" borderId="15" xfId="0" applyFont="1" applyBorder="1" applyAlignment="1">
      <alignment/>
    </xf>
    <xf numFmtId="196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196" fontId="4" fillId="0" borderId="19" xfId="0" applyNumberFormat="1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/>
    </xf>
    <xf numFmtId="0" fontId="9" fillId="0" borderId="13" xfId="0" applyFont="1" applyBorder="1" applyAlignment="1">
      <alignment horizontal="left" wrapText="1" indent="1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 horizontal="left" wrapText="1" indent="1"/>
    </xf>
    <xf numFmtId="0" fontId="5" fillId="0" borderId="20" xfId="0" applyFont="1" applyBorder="1" applyAlignment="1">
      <alignment horizontal="left" wrapText="1" indent="2"/>
    </xf>
    <xf numFmtId="0" fontId="5" fillId="0" borderId="21" xfId="0" applyFont="1" applyBorder="1" applyAlignment="1">
      <alignment horizontal="left" wrapText="1" indent="2"/>
    </xf>
    <xf numFmtId="0" fontId="4" fillId="0" borderId="22" xfId="0" applyFont="1" applyBorder="1" applyAlignment="1">
      <alignment/>
    </xf>
    <xf numFmtId="0" fontId="5" fillId="0" borderId="11" xfId="58" applyFont="1" applyBorder="1">
      <alignment/>
      <protection/>
    </xf>
    <xf numFmtId="0" fontId="5" fillId="0" borderId="11" xfId="58" applyFont="1" applyBorder="1" applyAlignment="1">
      <alignment horizontal="right"/>
      <protection/>
    </xf>
    <xf numFmtId="0" fontId="5" fillId="0" borderId="23" xfId="58" applyFont="1" applyBorder="1">
      <alignment/>
      <protection/>
    </xf>
    <xf numFmtId="0" fontId="4" fillId="0" borderId="18" xfId="58" applyFont="1" applyBorder="1">
      <alignment/>
      <protection/>
    </xf>
    <xf numFmtId="0" fontId="4" fillId="0" borderId="24" xfId="58" applyFont="1" applyBorder="1">
      <alignment/>
      <protection/>
    </xf>
    <xf numFmtId="0" fontId="5" fillId="0" borderId="25" xfId="0" applyFont="1" applyBorder="1" applyAlignment="1">
      <alignment horizontal="left" wrapText="1" indent="2"/>
    </xf>
    <xf numFmtId="0" fontId="7" fillId="0" borderId="0" xfId="58" applyFont="1">
      <alignment/>
      <protection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9" fillId="0" borderId="20" xfId="0" applyFont="1" applyBorder="1" applyAlignment="1">
      <alignment horizontal="left" wrapText="1" indent="1"/>
    </xf>
    <xf numFmtId="0" fontId="5" fillId="0" borderId="11" xfId="0" applyFont="1" applyBorder="1" applyAlignment="1">
      <alignment horizontal="right"/>
    </xf>
    <xf numFmtId="0" fontId="5" fillId="0" borderId="20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26" xfId="62" applyFont="1" applyBorder="1" applyAlignment="1">
      <alignment horizontal="right" wrapText="1"/>
      <protection/>
    </xf>
    <xf numFmtId="0" fontId="4" fillId="0" borderId="27" xfId="62" applyFont="1" applyBorder="1" applyAlignment="1">
      <alignment horizontal="right" wrapText="1"/>
      <protection/>
    </xf>
    <xf numFmtId="0" fontId="4" fillId="0" borderId="28" xfId="62" applyFont="1" applyBorder="1" applyAlignment="1">
      <alignment horizontal="right" wrapText="1"/>
      <protection/>
    </xf>
    <xf numFmtId="0" fontId="5" fillId="0" borderId="29" xfId="62" applyFont="1" applyBorder="1" applyAlignment="1">
      <alignment horizontal="right" wrapText="1"/>
      <protection/>
    </xf>
    <xf numFmtId="0" fontId="5" fillId="0" borderId="11" xfId="62" applyFont="1" applyBorder="1" applyAlignment="1">
      <alignment horizontal="right" wrapText="1"/>
      <protection/>
    </xf>
    <xf numFmtId="0" fontId="5" fillId="0" borderId="30" xfId="62" applyFont="1" applyBorder="1" applyAlignment="1">
      <alignment horizontal="right" wrapText="1"/>
      <protection/>
    </xf>
    <xf numFmtId="0" fontId="5" fillId="0" borderId="26" xfId="62" applyFont="1" applyBorder="1" applyAlignment="1">
      <alignment horizontal="right" wrapText="1"/>
      <protection/>
    </xf>
    <xf numFmtId="0" fontId="5" fillId="0" borderId="27" xfId="62" applyFont="1" applyBorder="1" applyAlignment="1">
      <alignment horizontal="right" wrapText="1"/>
      <protection/>
    </xf>
    <xf numFmtId="0" fontId="5" fillId="0" borderId="28" xfId="62" applyFont="1" applyBorder="1" applyAlignment="1">
      <alignment horizontal="right" wrapText="1"/>
      <protection/>
    </xf>
    <xf numFmtId="0" fontId="5" fillId="0" borderId="11" xfId="0" applyFont="1" applyBorder="1" applyAlignment="1">
      <alignment horizontal="right"/>
    </xf>
    <xf numFmtId="196" fontId="5" fillId="0" borderId="28" xfId="62" applyNumberFormat="1" applyFont="1" applyBorder="1" applyAlignment="1">
      <alignment horizontal="right" wrapText="1"/>
      <protection/>
    </xf>
    <xf numFmtId="0" fontId="5" fillId="0" borderId="31" xfId="62" applyFont="1" applyBorder="1" applyAlignment="1">
      <alignment horizontal="right" wrapText="1"/>
      <protection/>
    </xf>
    <xf numFmtId="0" fontId="5" fillId="0" borderId="32" xfId="62" applyFont="1" applyBorder="1" applyAlignment="1">
      <alignment horizontal="right" wrapText="1"/>
      <protection/>
    </xf>
    <xf numFmtId="0" fontId="5" fillId="0" borderId="33" xfId="62" applyFont="1" applyBorder="1" applyAlignment="1">
      <alignment horizontal="right" wrapText="1"/>
      <protection/>
    </xf>
    <xf numFmtId="0" fontId="4" fillId="0" borderId="34" xfId="62" applyFont="1" applyBorder="1" applyAlignment="1">
      <alignment horizontal="right" wrapText="1"/>
      <protection/>
    </xf>
    <xf numFmtId="0" fontId="5" fillId="0" borderId="12" xfId="62" applyFont="1" applyBorder="1" applyAlignment="1">
      <alignment horizontal="right" wrapText="1"/>
      <protection/>
    </xf>
    <xf numFmtId="196" fontId="5" fillId="0" borderId="12" xfId="62" applyNumberFormat="1" applyFont="1" applyBorder="1" applyAlignment="1">
      <alignment horizontal="right" wrapText="1"/>
      <protection/>
    </xf>
    <xf numFmtId="0" fontId="5" fillId="0" borderId="35" xfId="62" applyFont="1" applyBorder="1" applyAlignment="1">
      <alignment horizontal="right" wrapText="1"/>
      <protection/>
    </xf>
    <xf numFmtId="0" fontId="4" fillId="0" borderId="27" xfId="62" applyNumberFormat="1" applyFont="1" applyBorder="1" applyAlignment="1">
      <alignment horizontal="right" wrapText="1"/>
      <protection/>
    </xf>
    <xf numFmtId="196" fontId="4" fillId="0" borderId="34" xfId="62" applyNumberFormat="1" applyFont="1" applyBorder="1" applyAlignment="1">
      <alignment horizontal="right" wrapText="1"/>
      <protection/>
    </xf>
    <xf numFmtId="0" fontId="5" fillId="0" borderId="11" xfId="62" applyNumberFormat="1" applyFont="1" applyBorder="1" applyAlignment="1">
      <alignment horizontal="right" wrapText="1"/>
      <protection/>
    </xf>
    <xf numFmtId="2" fontId="5" fillId="0" borderId="12" xfId="62" applyNumberFormat="1" applyFont="1" applyBorder="1" applyAlignment="1">
      <alignment horizontal="right" wrapText="1"/>
      <protection/>
    </xf>
    <xf numFmtId="0" fontId="5" fillId="0" borderId="36" xfId="62" applyNumberFormat="1" applyFont="1" applyBorder="1" applyAlignment="1">
      <alignment horizontal="right" wrapText="1"/>
      <protection/>
    </xf>
    <xf numFmtId="0" fontId="5" fillId="0" borderId="23" xfId="62" applyNumberFormat="1" applyFont="1" applyBorder="1" applyAlignment="1">
      <alignment horizontal="right" wrapText="1"/>
      <protection/>
    </xf>
    <xf numFmtId="196" fontId="5" fillId="0" borderId="37" xfId="62" applyNumberFormat="1" applyFont="1" applyBorder="1" applyAlignment="1">
      <alignment horizontal="right" wrapText="1"/>
      <protection/>
    </xf>
    <xf numFmtId="0" fontId="5" fillId="0" borderId="15" xfId="62" applyNumberFormat="1" applyFont="1" applyBorder="1" applyAlignment="1">
      <alignment horizontal="right" wrapText="1"/>
      <protection/>
    </xf>
    <xf numFmtId="196" fontId="5" fillId="0" borderId="16" xfId="62" applyNumberFormat="1" applyFont="1" applyBorder="1" applyAlignment="1">
      <alignment horizontal="right" wrapText="1"/>
      <protection/>
    </xf>
    <xf numFmtId="1" fontId="4" fillId="0" borderId="18" xfId="62" applyNumberFormat="1" applyFont="1" applyBorder="1" applyAlignment="1">
      <alignment horizontal="right"/>
      <protection/>
    </xf>
    <xf numFmtId="196" fontId="4" fillId="0" borderId="19" xfId="62" applyNumberFormat="1" applyFont="1" applyBorder="1" applyAlignment="1">
      <alignment horizontal="right"/>
      <protection/>
    </xf>
    <xf numFmtId="0" fontId="5" fillId="0" borderId="11" xfId="62" applyFont="1" applyBorder="1" applyAlignment="1">
      <alignment horizontal="right"/>
      <protection/>
    </xf>
    <xf numFmtId="0" fontId="5" fillId="0" borderId="11" xfId="62" applyNumberFormat="1" applyFont="1" applyBorder="1" applyAlignment="1">
      <alignment horizontal="right"/>
      <protection/>
    </xf>
    <xf numFmtId="196" fontId="5" fillId="0" borderId="12" xfId="62" applyNumberFormat="1" applyFont="1" applyBorder="1" applyAlignment="1">
      <alignment horizontal="right"/>
      <protection/>
    </xf>
    <xf numFmtId="3" fontId="5" fillId="0" borderId="11" xfId="62" applyNumberFormat="1" applyFont="1" applyBorder="1" applyAlignment="1">
      <alignment horizontal="right"/>
      <protection/>
    </xf>
    <xf numFmtId="0" fontId="5" fillId="0" borderId="15" xfId="62" applyNumberFormat="1" applyFont="1" applyBorder="1" applyAlignment="1">
      <alignment horizontal="right"/>
      <protection/>
    </xf>
    <xf numFmtId="196" fontId="5" fillId="0" borderId="16" xfId="62" applyNumberFormat="1" applyFont="1" applyBorder="1" applyAlignment="1">
      <alignment horizontal="right"/>
      <protection/>
    </xf>
    <xf numFmtId="0" fontId="4" fillId="0" borderId="18" xfId="0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196" fontId="4" fillId="0" borderId="19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4" fillId="0" borderId="0" xfId="62" applyFont="1" applyBorder="1" applyAlignment="1">
      <alignment vertical="center" wrapText="1"/>
      <protection/>
    </xf>
    <xf numFmtId="0" fontId="5" fillId="0" borderId="0" xfId="0" applyFont="1" applyBorder="1" applyAlignment="1">
      <alignment/>
    </xf>
    <xf numFmtId="0" fontId="5" fillId="0" borderId="15" xfId="0" applyNumberFormat="1" applyFont="1" applyBorder="1" applyAlignment="1">
      <alignment horizontal="right"/>
    </xf>
    <xf numFmtId="196" fontId="5" fillId="0" borderId="16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196" fontId="5" fillId="0" borderId="12" xfId="0" applyNumberFormat="1" applyFont="1" applyBorder="1" applyAlignment="1">
      <alignment/>
    </xf>
    <xf numFmtId="196" fontId="5" fillId="0" borderId="0" xfId="0" applyNumberFormat="1" applyFont="1" applyAlignment="1">
      <alignment/>
    </xf>
    <xf numFmtId="0" fontId="5" fillId="0" borderId="23" xfId="0" applyFont="1" applyBorder="1" applyAlignment="1">
      <alignment/>
    </xf>
    <xf numFmtId="196" fontId="5" fillId="0" borderId="37" xfId="0" applyNumberFormat="1" applyFont="1" applyBorder="1" applyAlignment="1">
      <alignment horizontal="right"/>
    </xf>
    <xf numFmtId="0" fontId="4" fillId="0" borderId="18" xfId="62" applyFont="1" applyBorder="1" applyAlignment="1">
      <alignment/>
      <protection/>
    </xf>
    <xf numFmtId="196" fontId="4" fillId="0" borderId="19" xfId="62" applyNumberFormat="1" applyFont="1" applyBorder="1" applyAlignment="1">
      <alignment/>
      <protection/>
    </xf>
    <xf numFmtId="0" fontId="5" fillId="0" borderId="10" xfId="0" applyFont="1" applyBorder="1" applyAlignment="1">
      <alignment/>
    </xf>
    <xf numFmtId="0" fontId="5" fillId="0" borderId="11" xfId="62" applyFont="1" applyBorder="1" applyAlignment="1">
      <alignment wrapText="1"/>
      <protection/>
    </xf>
    <xf numFmtId="0" fontId="5" fillId="0" borderId="12" xfId="62" applyFont="1" applyBorder="1" applyAlignment="1">
      <alignment wrapText="1"/>
      <protection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96" fontId="5" fillId="0" borderId="12" xfId="62" applyNumberFormat="1" applyFont="1" applyBorder="1" applyAlignment="1">
      <alignment wrapText="1"/>
      <protection/>
    </xf>
    <xf numFmtId="0" fontId="5" fillId="0" borderId="15" xfId="62" applyFont="1" applyBorder="1" applyAlignment="1">
      <alignment wrapText="1"/>
      <protection/>
    </xf>
    <xf numFmtId="196" fontId="5" fillId="0" borderId="16" xfId="62" applyNumberFormat="1" applyFont="1" applyBorder="1" applyAlignment="1">
      <alignment wrapText="1"/>
      <protection/>
    </xf>
    <xf numFmtId="0" fontId="5" fillId="0" borderId="0" xfId="0" applyFont="1" applyAlignment="1">
      <alignment horizontal="left" wrapText="1" indent="2"/>
    </xf>
    <xf numFmtId="0" fontId="5" fillId="0" borderId="21" xfId="0" applyFont="1" applyBorder="1" applyAlignment="1">
      <alignment horizontal="left" wrapText="1" indent="2"/>
    </xf>
    <xf numFmtId="0" fontId="47" fillId="0" borderId="11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6" fontId="5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96" fontId="4" fillId="0" borderId="19" xfId="0" applyNumberFormat="1" applyFont="1" applyBorder="1" applyAlignment="1">
      <alignment horizontal="right"/>
    </xf>
    <xf numFmtId="196" fontId="10" fillId="0" borderId="0" xfId="0" applyNumberFormat="1" applyFont="1" applyAlignment="1">
      <alignment horizontal="center"/>
    </xf>
    <xf numFmtId="196" fontId="5" fillId="0" borderId="12" xfId="0" applyNumberFormat="1" applyFont="1" applyBorder="1" applyAlignment="1">
      <alignment horizontal="right"/>
    </xf>
    <xf numFmtId="196" fontId="5" fillId="0" borderId="10" xfId="0" applyNumberFormat="1" applyFont="1" applyBorder="1" applyAlignment="1">
      <alignment horizontal="right"/>
    </xf>
    <xf numFmtId="196" fontId="4" fillId="0" borderId="10" xfId="0" applyNumberFormat="1" applyFont="1" applyBorder="1" applyAlignment="1">
      <alignment horizontal="right"/>
    </xf>
    <xf numFmtId="196" fontId="5" fillId="0" borderId="37" xfId="0" applyNumberFormat="1" applyFont="1" applyBorder="1" applyAlignment="1">
      <alignment/>
    </xf>
    <xf numFmtId="196" fontId="4" fillId="0" borderId="12" xfId="0" applyNumberFormat="1" applyFont="1" applyBorder="1" applyAlignment="1">
      <alignment horizontal="right"/>
    </xf>
    <xf numFmtId="196" fontId="4" fillId="0" borderId="38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29" xfId="62" applyFont="1" applyBorder="1" applyAlignment="1">
      <alignment horizontal="center" wrapText="1"/>
      <protection/>
    </xf>
    <xf numFmtId="0" fontId="5" fillId="0" borderId="39" xfId="62" applyFont="1" applyBorder="1" applyAlignment="1">
      <alignment horizontal="center" wrapText="1"/>
      <protection/>
    </xf>
    <xf numFmtId="0" fontId="5" fillId="0" borderId="30" xfId="62" applyFont="1" applyBorder="1" applyAlignment="1">
      <alignment horizontal="center" wrapText="1"/>
      <protection/>
    </xf>
    <xf numFmtId="0" fontId="5" fillId="0" borderId="29" xfId="62" applyNumberFormat="1" applyFont="1" applyBorder="1" applyAlignment="1">
      <alignment horizontal="center" wrapText="1"/>
      <protection/>
    </xf>
    <xf numFmtId="0" fontId="5" fillId="0" borderId="39" xfId="62" applyNumberFormat="1" applyFont="1" applyBorder="1" applyAlignment="1">
      <alignment horizontal="center" wrapText="1"/>
      <protection/>
    </xf>
    <xf numFmtId="0" fontId="5" fillId="0" borderId="30" xfId="62" applyNumberFormat="1" applyFont="1" applyBorder="1" applyAlignment="1">
      <alignment horizontal="center" wrapText="1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3" fontId="5" fillId="0" borderId="29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40" xfId="62" applyFont="1" applyBorder="1" applyAlignment="1">
      <alignment horizontal="center" vertical="center" wrapText="1"/>
      <protection/>
    </xf>
    <xf numFmtId="0" fontId="4" fillId="0" borderId="41" xfId="62" applyFont="1" applyBorder="1" applyAlignment="1">
      <alignment horizontal="center" vertical="center" wrapText="1"/>
      <protection/>
    </xf>
    <xf numFmtId="0" fontId="4" fillId="0" borderId="42" xfId="62" applyFont="1" applyBorder="1" applyAlignment="1">
      <alignment horizontal="center" vertical="center" wrapText="1"/>
      <protection/>
    </xf>
    <xf numFmtId="0" fontId="5" fillId="0" borderId="29" xfId="62" applyNumberFormat="1" applyFont="1" applyBorder="1" applyAlignment="1">
      <alignment horizontal="center"/>
      <protection/>
    </xf>
    <xf numFmtId="0" fontId="5" fillId="0" borderId="39" xfId="62" applyNumberFormat="1" applyFont="1" applyBorder="1" applyAlignment="1">
      <alignment horizontal="center"/>
      <protection/>
    </xf>
    <xf numFmtId="0" fontId="5" fillId="0" borderId="30" xfId="62" applyNumberFormat="1" applyFont="1" applyBorder="1" applyAlignment="1">
      <alignment horizontal="center"/>
      <protection/>
    </xf>
    <xf numFmtId="0" fontId="5" fillId="0" borderId="29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3.7109375" style="1" customWidth="1"/>
    <col min="3" max="3" width="12.8515625" style="1" customWidth="1"/>
    <col min="4" max="7" width="12.7109375" style="1" customWidth="1"/>
    <col min="8" max="8" width="11.7109375" style="1" customWidth="1"/>
    <col min="9" max="16384" width="9.140625" style="1" customWidth="1"/>
  </cols>
  <sheetData>
    <row r="2" spans="2:8" ht="30" customHeight="1">
      <c r="B2" s="151" t="s">
        <v>37</v>
      </c>
      <c r="C2" s="151"/>
      <c r="D2" s="151"/>
      <c r="E2" s="151"/>
      <c r="F2" s="151"/>
      <c r="G2" s="151"/>
      <c r="H2" s="151"/>
    </row>
    <row r="3" spans="2:8" ht="18.75" customHeight="1" thickBot="1">
      <c r="B3" s="2"/>
      <c r="C3" s="2"/>
      <c r="D3" s="2"/>
      <c r="E3" s="2"/>
      <c r="F3" s="2"/>
      <c r="G3" s="2"/>
      <c r="H3" s="2"/>
    </row>
    <row r="4" spans="1:8" ht="18" customHeight="1">
      <c r="A4" s="3"/>
      <c r="B4" s="152"/>
      <c r="C4" s="154" t="s">
        <v>38</v>
      </c>
      <c r="D4" s="156" t="s">
        <v>18</v>
      </c>
      <c r="E4" s="157"/>
      <c r="F4" s="157"/>
      <c r="G4" s="158"/>
      <c r="H4" s="143" t="s">
        <v>39</v>
      </c>
    </row>
    <row r="5" spans="1:9" ht="27.75" customHeight="1">
      <c r="A5" s="3"/>
      <c r="B5" s="153"/>
      <c r="C5" s="155"/>
      <c r="D5" s="145" t="s">
        <v>36</v>
      </c>
      <c r="E5" s="145" t="s">
        <v>41</v>
      </c>
      <c r="F5" s="147" t="s">
        <v>42</v>
      </c>
      <c r="G5" s="145" t="s">
        <v>43</v>
      </c>
      <c r="H5" s="144"/>
      <c r="I5" s="5"/>
    </row>
    <row r="6" spans="1:8" ht="96" customHeight="1" thickBot="1">
      <c r="A6" s="3"/>
      <c r="B6" s="153"/>
      <c r="C6" s="155"/>
      <c r="D6" s="146"/>
      <c r="E6" s="146"/>
      <c r="F6" s="148"/>
      <c r="G6" s="146"/>
      <c r="H6" s="144"/>
    </row>
    <row r="7" spans="1:8" ht="16.5" customHeight="1" thickBot="1">
      <c r="A7" s="4"/>
      <c r="B7" s="132">
        <v>2017</v>
      </c>
      <c r="C7" s="133"/>
      <c r="D7" s="133"/>
      <c r="E7" s="133"/>
      <c r="F7" s="133"/>
      <c r="G7" s="133"/>
      <c r="H7" s="134"/>
    </row>
    <row r="8" spans="1:8" ht="15" customHeight="1">
      <c r="A8" s="4"/>
      <c r="B8" s="14" t="s">
        <v>5</v>
      </c>
      <c r="C8" s="15">
        <v>5157</v>
      </c>
      <c r="D8" s="15">
        <v>2072</v>
      </c>
      <c r="E8" s="15">
        <v>1543</v>
      </c>
      <c r="F8" s="15">
        <v>1176</v>
      </c>
      <c r="G8" s="15">
        <v>366</v>
      </c>
      <c r="H8" s="17">
        <v>19.74974465498839</v>
      </c>
    </row>
    <row r="9" spans="1:8" ht="15" customHeight="1">
      <c r="A9" s="4"/>
      <c r="B9" s="22" t="s">
        <v>6</v>
      </c>
      <c r="C9" s="137"/>
      <c r="D9" s="138"/>
      <c r="E9" s="138"/>
      <c r="F9" s="138"/>
      <c r="G9" s="138"/>
      <c r="H9" s="139"/>
    </row>
    <row r="10" spans="1:8" ht="15" customHeight="1">
      <c r="A10" s="4"/>
      <c r="B10" s="8" t="s">
        <v>7</v>
      </c>
      <c r="C10" s="6">
        <v>26</v>
      </c>
      <c r="D10" s="6">
        <v>6</v>
      </c>
      <c r="E10" s="6">
        <v>9</v>
      </c>
      <c r="F10" s="6">
        <v>8</v>
      </c>
      <c r="G10" s="6">
        <v>3</v>
      </c>
      <c r="H10" s="7">
        <v>0.0995721080142909</v>
      </c>
    </row>
    <row r="11" spans="1:8" ht="15" customHeight="1">
      <c r="A11" s="4"/>
      <c r="B11" s="8" t="s">
        <v>8</v>
      </c>
      <c r="C11" s="6">
        <v>278</v>
      </c>
      <c r="D11" s="6">
        <v>53</v>
      </c>
      <c r="E11" s="6">
        <v>135</v>
      </c>
      <c r="F11" s="6">
        <v>82</v>
      </c>
      <c r="G11" s="6">
        <v>8</v>
      </c>
      <c r="H11" s="7">
        <v>1.064655616460495</v>
      </c>
    </row>
    <row r="12" spans="1:8" ht="45">
      <c r="A12" s="4"/>
      <c r="B12" s="8" t="s">
        <v>9</v>
      </c>
      <c r="C12" s="6">
        <v>245</v>
      </c>
      <c r="D12" s="6">
        <v>38</v>
      </c>
      <c r="E12" s="6">
        <v>67</v>
      </c>
      <c r="F12" s="6">
        <v>99</v>
      </c>
      <c r="G12" s="6">
        <v>41</v>
      </c>
      <c r="H12" s="7">
        <v>0.9382756332115874</v>
      </c>
    </row>
    <row r="13" spans="1:8" ht="30">
      <c r="A13" s="4"/>
      <c r="B13" s="8" t="s">
        <v>10</v>
      </c>
      <c r="C13" s="6">
        <v>402</v>
      </c>
      <c r="D13" s="6">
        <v>49</v>
      </c>
      <c r="E13" s="6">
        <v>166</v>
      </c>
      <c r="F13" s="6">
        <v>136</v>
      </c>
      <c r="G13" s="6">
        <v>51</v>
      </c>
      <c r="H13" s="7">
        <v>1.5395379777594207</v>
      </c>
    </row>
    <row r="14" spans="1:8" ht="15">
      <c r="A14" s="4"/>
      <c r="B14" s="8" t="s">
        <v>11</v>
      </c>
      <c r="C14" s="6">
        <v>1593</v>
      </c>
      <c r="D14" s="6">
        <v>796</v>
      </c>
      <c r="E14" s="6">
        <v>467</v>
      </c>
      <c r="F14" s="6">
        <v>274</v>
      </c>
      <c r="G14" s="6">
        <v>56</v>
      </c>
      <c r="H14" s="7">
        <v>6.100706464106362</v>
      </c>
    </row>
    <row r="15" spans="1:8" ht="30">
      <c r="A15" s="4"/>
      <c r="B15" s="8" t="s">
        <v>12</v>
      </c>
      <c r="C15" s="6">
        <v>393</v>
      </c>
      <c r="D15" s="6">
        <v>104</v>
      </c>
      <c r="E15" s="6">
        <v>120</v>
      </c>
      <c r="F15" s="6">
        <v>121</v>
      </c>
      <c r="G15" s="6">
        <v>48</v>
      </c>
      <c r="H15" s="7">
        <v>1.5050707096006277</v>
      </c>
    </row>
    <row r="16" spans="1:8" ht="30" customHeight="1">
      <c r="A16" s="4"/>
      <c r="B16" s="8" t="s">
        <v>20</v>
      </c>
      <c r="C16" s="6">
        <v>231</v>
      </c>
      <c r="D16" s="6">
        <v>116</v>
      </c>
      <c r="E16" s="6">
        <v>62</v>
      </c>
      <c r="F16" s="6">
        <v>38</v>
      </c>
      <c r="G16" s="6">
        <v>15</v>
      </c>
      <c r="H16" s="7">
        <v>0.8846598827423537</v>
      </c>
    </row>
    <row r="17" spans="1:8" ht="15">
      <c r="A17" s="4"/>
      <c r="B17" s="8" t="s">
        <v>13</v>
      </c>
      <c r="C17" s="6">
        <v>75</v>
      </c>
      <c r="D17" s="6">
        <v>14</v>
      </c>
      <c r="E17" s="6">
        <v>24</v>
      </c>
      <c r="F17" s="6">
        <v>31</v>
      </c>
      <c r="G17" s="6">
        <v>6</v>
      </c>
      <c r="H17" s="7">
        <v>0.2872272346566084</v>
      </c>
    </row>
    <row r="18" spans="1:8" ht="45">
      <c r="A18" s="3"/>
      <c r="B18" s="25" t="s">
        <v>21</v>
      </c>
      <c r="C18" s="6">
        <v>751</v>
      </c>
      <c r="D18" s="6">
        <v>491</v>
      </c>
      <c r="E18" s="6">
        <v>144</v>
      </c>
      <c r="F18" s="6">
        <v>85</v>
      </c>
      <c r="G18" s="6">
        <v>31</v>
      </c>
      <c r="H18" s="7">
        <v>2.8761020430281716</v>
      </c>
    </row>
    <row r="19" spans="1:8" ht="30" customHeight="1" thickBot="1">
      <c r="A19" s="3"/>
      <c r="B19" s="26" t="s">
        <v>15</v>
      </c>
      <c r="C19" s="12">
        <v>108</v>
      </c>
      <c r="D19" s="12">
        <v>38</v>
      </c>
      <c r="E19" s="12">
        <v>33</v>
      </c>
      <c r="F19" s="12">
        <v>26</v>
      </c>
      <c r="G19" s="12">
        <v>11</v>
      </c>
      <c r="H19" s="13">
        <v>0.413607217905516</v>
      </c>
    </row>
    <row r="20" spans="1:8" ht="18.75" customHeight="1" thickBot="1">
      <c r="A20" s="3"/>
      <c r="B20" s="135">
        <v>2018</v>
      </c>
      <c r="C20" s="135"/>
      <c r="D20" s="135"/>
      <c r="E20" s="135"/>
      <c r="F20" s="135"/>
      <c r="G20" s="135"/>
      <c r="H20" s="136"/>
    </row>
    <row r="21" spans="1:8" ht="15">
      <c r="A21" s="3"/>
      <c r="B21" s="27" t="s">
        <v>5</v>
      </c>
      <c r="C21" s="15">
        <v>5777</v>
      </c>
      <c r="D21" s="15">
        <f>1551+844</f>
        <v>2395</v>
      </c>
      <c r="E21" s="15">
        <f>715+1051</f>
        <v>1766</v>
      </c>
      <c r="F21" s="15">
        <f>785+466</f>
        <v>1251</v>
      </c>
      <c r="G21" s="15">
        <f>211+154</f>
        <v>365</v>
      </c>
      <c r="H21" s="16">
        <v>22.1</v>
      </c>
    </row>
    <row r="22" spans="2:8" ht="15">
      <c r="B22" s="22" t="s">
        <v>6</v>
      </c>
      <c r="C22" s="137"/>
      <c r="D22" s="138"/>
      <c r="E22" s="138"/>
      <c r="F22" s="138"/>
      <c r="G22" s="138"/>
      <c r="H22" s="139"/>
    </row>
    <row r="23" spans="2:8" ht="15">
      <c r="B23" s="8" t="s">
        <v>7</v>
      </c>
      <c r="C23" s="6">
        <v>13</v>
      </c>
      <c r="D23" s="6">
        <v>5</v>
      </c>
      <c r="E23" s="6">
        <v>5</v>
      </c>
      <c r="F23" s="6">
        <v>3</v>
      </c>
      <c r="G23" s="9" t="s">
        <v>16</v>
      </c>
      <c r="H23" s="10">
        <v>0.04964702872080612</v>
      </c>
    </row>
    <row r="24" spans="2:8" ht="15">
      <c r="B24" s="8" t="s">
        <v>8</v>
      </c>
      <c r="C24" s="6">
        <v>190</v>
      </c>
      <c r="D24" s="6">
        <f>16+17</f>
        <v>33</v>
      </c>
      <c r="E24" s="6">
        <v>90</v>
      </c>
      <c r="F24" s="6">
        <f>35+24</f>
        <v>59</v>
      </c>
      <c r="G24" s="6">
        <v>8</v>
      </c>
      <c r="H24" s="7">
        <v>0.7256104197656278</v>
      </c>
    </row>
    <row r="25" spans="2:8" ht="45">
      <c r="B25" s="8" t="s">
        <v>9</v>
      </c>
      <c r="C25" s="6">
        <v>274</v>
      </c>
      <c r="D25" s="6">
        <f>21+22</f>
        <v>43</v>
      </c>
      <c r="E25" s="6">
        <f>43+36</f>
        <v>79</v>
      </c>
      <c r="F25" s="6">
        <v>121</v>
      </c>
      <c r="G25" s="6">
        <f>19+12</f>
        <v>31</v>
      </c>
      <c r="H25" s="7">
        <v>1.046406605346221</v>
      </c>
    </row>
    <row r="26" spans="2:8" ht="30">
      <c r="B26" s="8" t="s">
        <v>10</v>
      </c>
      <c r="C26" s="6">
        <v>650</v>
      </c>
      <c r="D26" s="6">
        <v>58</v>
      </c>
      <c r="E26" s="6">
        <v>295</v>
      </c>
      <c r="F26" s="6">
        <f>164+55</f>
        <v>219</v>
      </c>
      <c r="G26" s="6">
        <f>52+26</f>
        <v>78</v>
      </c>
      <c r="H26" s="7">
        <v>2.482351436040306</v>
      </c>
    </row>
    <row r="27" spans="2:8" ht="15">
      <c r="B27" s="8" t="s">
        <v>11</v>
      </c>
      <c r="C27" s="6">
        <v>1681</v>
      </c>
      <c r="D27" s="6">
        <f>717+290</f>
        <v>1007</v>
      </c>
      <c r="E27" s="6">
        <f>259+184</f>
        <v>443</v>
      </c>
      <c r="F27" s="6">
        <f>111+88</f>
        <v>199</v>
      </c>
      <c r="G27" s="6">
        <f>5+27</f>
        <v>32</v>
      </c>
      <c r="H27" s="7">
        <v>6.41974271382116</v>
      </c>
    </row>
    <row r="28" spans="2:8" ht="30">
      <c r="B28" s="8" t="s">
        <v>12</v>
      </c>
      <c r="C28" s="6">
        <v>451</v>
      </c>
      <c r="D28" s="6">
        <f>176+20</f>
        <v>196</v>
      </c>
      <c r="E28" s="6">
        <f>41+73</f>
        <v>114</v>
      </c>
      <c r="F28" s="6">
        <f>63+42</f>
        <v>105</v>
      </c>
      <c r="G28" s="6">
        <v>36</v>
      </c>
      <c r="H28" s="7">
        <v>1.722369996391043</v>
      </c>
    </row>
    <row r="29" spans="2:8" ht="30" customHeight="1">
      <c r="B29" s="8" t="s">
        <v>20</v>
      </c>
      <c r="C29" s="6">
        <v>350</v>
      </c>
      <c r="D29" s="6">
        <f>94+58</f>
        <v>152</v>
      </c>
      <c r="E29" s="6">
        <f>64+55</f>
        <v>119</v>
      </c>
      <c r="F29" s="6">
        <f>35+31</f>
        <v>66</v>
      </c>
      <c r="G29" s="6">
        <f>8+5</f>
        <v>13</v>
      </c>
      <c r="H29" s="7">
        <v>1.3366507732524724</v>
      </c>
    </row>
    <row r="30" spans="2:8" ht="15">
      <c r="B30" s="8" t="s">
        <v>13</v>
      </c>
      <c r="C30" s="6">
        <v>45</v>
      </c>
      <c r="D30" s="6">
        <v>5</v>
      </c>
      <c r="E30" s="6">
        <v>16</v>
      </c>
      <c r="F30" s="6">
        <v>20</v>
      </c>
      <c r="G30" s="6">
        <v>4</v>
      </c>
      <c r="H30" s="7">
        <v>0.171855099418175</v>
      </c>
    </row>
    <row r="31" spans="2:8" ht="45">
      <c r="B31" s="8" t="s">
        <v>14</v>
      </c>
      <c r="C31" s="6">
        <v>870</v>
      </c>
      <c r="D31" s="6">
        <f>277+233</f>
        <v>510</v>
      </c>
      <c r="E31" s="6">
        <f>128+74</f>
        <v>202</v>
      </c>
      <c r="F31" s="6">
        <f>74+52</f>
        <v>126</v>
      </c>
      <c r="G31" s="6">
        <f>25+7</f>
        <v>32</v>
      </c>
      <c r="H31" s="7">
        <v>3.322531922084717</v>
      </c>
    </row>
    <row r="32" spans="2:8" ht="30" customHeight="1" thickBot="1">
      <c r="B32" s="11" t="s">
        <v>15</v>
      </c>
      <c r="C32" s="12">
        <v>139</v>
      </c>
      <c r="D32" s="12">
        <f>17+21</f>
        <v>38</v>
      </c>
      <c r="E32" s="12">
        <f>24+16</f>
        <v>40</v>
      </c>
      <c r="F32" s="12">
        <f>32+12</f>
        <v>44</v>
      </c>
      <c r="G32" s="12">
        <f>14+3</f>
        <v>17</v>
      </c>
      <c r="H32" s="13">
        <v>0.5308413070916962</v>
      </c>
    </row>
    <row r="33" spans="2:8" ht="15.75" thickBot="1">
      <c r="B33" s="129">
        <v>2019</v>
      </c>
      <c r="C33" s="130"/>
      <c r="D33" s="130"/>
      <c r="E33" s="130"/>
      <c r="F33" s="130"/>
      <c r="G33" s="130"/>
      <c r="H33" s="131"/>
    </row>
    <row r="34" spans="2:8" ht="15">
      <c r="B34" s="23" t="s">
        <v>5</v>
      </c>
      <c r="C34" s="20">
        <v>9213</v>
      </c>
      <c r="D34" s="20">
        <v>2430</v>
      </c>
      <c r="E34" s="20">
        <v>2477</v>
      </c>
      <c r="F34" s="20">
        <v>3014</v>
      </c>
      <c r="G34" s="20">
        <v>1292</v>
      </c>
      <c r="H34" s="123">
        <v>34</v>
      </c>
    </row>
    <row r="35" spans="2:8" ht="15" customHeight="1">
      <c r="B35" s="24" t="s">
        <v>6</v>
      </c>
      <c r="C35" s="140"/>
      <c r="D35" s="141"/>
      <c r="E35" s="141"/>
      <c r="F35" s="141"/>
      <c r="G35" s="141"/>
      <c r="H35" s="142"/>
    </row>
    <row r="36" spans="2:8" ht="15">
      <c r="B36" s="8" t="s">
        <v>7</v>
      </c>
      <c r="C36" s="21">
        <v>30</v>
      </c>
      <c r="D36" s="18">
        <v>4</v>
      </c>
      <c r="E36" s="21">
        <v>8</v>
      </c>
      <c r="F36" s="21">
        <v>13</v>
      </c>
      <c r="G36" s="18">
        <v>5</v>
      </c>
      <c r="H36" s="7">
        <v>0.1</v>
      </c>
    </row>
    <row r="37" spans="2:8" ht="15">
      <c r="B37" s="8" t="s">
        <v>8</v>
      </c>
      <c r="C37" s="21">
        <v>237</v>
      </c>
      <c r="D37" s="21">
        <v>7</v>
      </c>
      <c r="E37" s="21">
        <v>43</v>
      </c>
      <c r="F37" s="21">
        <v>130</v>
      </c>
      <c r="G37" s="21">
        <v>57</v>
      </c>
      <c r="H37" s="7">
        <v>0.9</v>
      </c>
    </row>
    <row r="38" spans="2:8" ht="45">
      <c r="B38" s="8" t="s">
        <v>9</v>
      </c>
      <c r="C38" s="21">
        <v>347</v>
      </c>
      <c r="D38" s="21">
        <v>59</v>
      </c>
      <c r="E38" s="21">
        <v>99</v>
      </c>
      <c r="F38" s="21">
        <v>144</v>
      </c>
      <c r="G38" s="21">
        <v>45</v>
      </c>
      <c r="H38" s="7">
        <v>1.3</v>
      </c>
    </row>
    <row r="39" spans="2:8" ht="30">
      <c r="B39" s="8" t="s">
        <v>10</v>
      </c>
      <c r="C39" s="21">
        <v>1634</v>
      </c>
      <c r="D39" s="21">
        <v>125</v>
      </c>
      <c r="E39" s="21">
        <v>580</v>
      </c>
      <c r="F39" s="21">
        <v>674</v>
      </c>
      <c r="G39" s="21">
        <v>255</v>
      </c>
      <c r="H39" s="7">
        <v>6</v>
      </c>
    </row>
    <row r="40" spans="2:8" ht="15">
      <c r="B40" s="8" t="s">
        <v>11</v>
      </c>
      <c r="C40" s="18">
        <v>2816</v>
      </c>
      <c r="D40" s="21">
        <v>929</v>
      </c>
      <c r="E40" s="21">
        <v>732</v>
      </c>
      <c r="F40" s="21">
        <v>833</v>
      </c>
      <c r="G40" s="21">
        <v>322</v>
      </c>
      <c r="H40" s="7">
        <v>10.4</v>
      </c>
    </row>
    <row r="41" spans="2:8" ht="30">
      <c r="B41" s="8" t="s">
        <v>12</v>
      </c>
      <c r="C41" s="21">
        <v>477</v>
      </c>
      <c r="D41" s="21">
        <v>122</v>
      </c>
      <c r="E41" s="21">
        <v>127</v>
      </c>
      <c r="F41" s="21">
        <v>157</v>
      </c>
      <c r="G41" s="21">
        <v>71</v>
      </c>
      <c r="H41" s="7">
        <v>1.8</v>
      </c>
    </row>
    <row r="42" spans="2:8" ht="18" customHeight="1">
      <c r="B42" s="8" t="s">
        <v>22</v>
      </c>
      <c r="C42" s="21">
        <v>551</v>
      </c>
      <c r="D42" s="21">
        <v>191</v>
      </c>
      <c r="E42" s="21">
        <v>188</v>
      </c>
      <c r="F42" s="21">
        <v>136</v>
      </c>
      <c r="G42" s="21">
        <v>36</v>
      </c>
      <c r="H42" s="7">
        <v>2</v>
      </c>
    </row>
    <row r="43" spans="2:8" ht="15">
      <c r="B43" s="8" t="s">
        <v>13</v>
      </c>
      <c r="C43" s="21">
        <v>54</v>
      </c>
      <c r="D43" s="21">
        <v>8</v>
      </c>
      <c r="E43" s="21">
        <v>14</v>
      </c>
      <c r="F43" s="21">
        <v>22</v>
      </c>
      <c r="G43" s="21">
        <v>10</v>
      </c>
      <c r="H43" s="7">
        <v>0.2</v>
      </c>
    </row>
    <row r="44" spans="2:8" ht="45">
      <c r="B44" s="8" t="s">
        <v>14</v>
      </c>
      <c r="C44" s="18">
        <v>1649</v>
      </c>
      <c r="D44" s="21">
        <v>681</v>
      </c>
      <c r="E44" s="21">
        <v>367</v>
      </c>
      <c r="F44" s="21">
        <v>406</v>
      </c>
      <c r="G44" s="21">
        <v>195</v>
      </c>
      <c r="H44" s="7">
        <v>6.1</v>
      </c>
    </row>
    <row r="45" spans="2:8" ht="30.75" thickBot="1">
      <c r="B45" s="11" t="s">
        <v>15</v>
      </c>
      <c r="C45" s="19">
        <v>237</v>
      </c>
      <c r="D45" s="19">
        <v>37</v>
      </c>
      <c r="E45" s="19">
        <v>56</v>
      </c>
      <c r="F45" s="19">
        <v>87</v>
      </c>
      <c r="G45" s="19">
        <v>57</v>
      </c>
      <c r="H45" s="13">
        <v>0.9</v>
      </c>
    </row>
    <row r="46" spans="2:8" ht="15.75" thickBot="1">
      <c r="B46" s="129">
        <v>2020</v>
      </c>
      <c r="C46" s="130"/>
      <c r="D46" s="130"/>
      <c r="E46" s="130"/>
      <c r="F46" s="130"/>
      <c r="G46" s="130"/>
      <c r="H46" s="131"/>
    </row>
    <row r="47" spans="2:8" ht="15">
      <c r="B47" s="23" t="s">
        <v>5</v>
      </c>
      <c r="C47" s="31">
        <v>3823</v>
      </c>
      <c r="D47" s="32">
        <v>1426</v>
      </c>
      <c r="E47" s="32">
        <v>966</v>
      </c>
      <c r="F47" s="32">
        <v>947</v>
      </c>
      <c r="G47" s="32">
        <v>484</v>
      </c>
      <c r="H47" s="124">
        <v>14.1</v>
      </c>
    </row>
    <row r="48" spans="2:10" ht="15">
      <c r="B48" s="24" t="s">
        <v>6</v>
      </c>
      <c r="C48" s="140"/>
      <c r="D48" s="141"/>
      <c r="E48" s="141"/>
      <c r="F48" s="141"/>
      <c r="G48" s="141"/>
      <c r="H48" s="142"/>
      <c r="J48" s="34"/>
    </row>
    <row r="49" spans="2:8" ht="15">
      <c r="B49" s="8" t="s">
        <v>7</v>
      </c>
      <c r="C49" s="28">
        <v>8</v>
      </c>
      <c r="D49" s="28">
        <v>2</v>
      </c>
      <c r="E49" s="29" t="s">
        <v>16</v>
      </c>
      <c r="F49" s="28">
        <v>2</v>
      </c>
      <c r="G49" s="28">
        <v>4</v>
      </c>
      <c r="H49" s="7">
        <v>0</v>
      </c>
    </row>
    <row r="50" spans="2:8" ht="15">
      <c r="B50" s="8" t="s">
        <v>8</v>
      </c>
      <c r="C50" s="28">
        <v>37</v>
      </c>
      <c r="D50" s="28">
        <v>6</v>
      </c>
      <c r="E50" s="28">
        <v>9</v>
      </c>
      <c r="F50" s="28">
        <v>14</v>
      </c>
      <c r="G50" s="28">
        <v>8</v>
      </c>
      <c r="H50" s="7">
        <v>0.1</v>
      </c>
    </row>
    <row r="51" spans="2:8" ht="45">
      <c r="B51" s="8" t="s">
        <v>9</v>
      </c>
      <c r="C51" s="28">
        <v>354</v>
      </c>
      <c r="D51" s="28">
        <v>182</v>
      </c>
      <c r="E51" s="28">
        <v>56</v>
      </c>
      <c r="F51" s="28">
        <v>76</v>
      </c>
      <c r="G51" s="28">
        <v>40</v>
      </c>
      <c r="H51" s="7">
        <v>1.3431028255241135</v>
      </c>
    </row>
    <row r="52" spans="2:8" ht="30">
      <c r="B52" s="8" t="s">
        <v>10</v>
      </c>
      <c r="C52" s="28">
        <v>756</v>
      </c>
      <c r="D52" s="28">
        <v>151</v>
      </c>
      <c r="E52" s="29">
        <v>217</v>
      </c>
      <c r="F52" s="28">
        <v>213</v>
      </c>
      <c r="G52" s="28">
        <v>175</v>
      </c>
      <c r="H52" s="7">
        <v>2.8</v>
      </c>
    </row>
    <row r="53" spans="2:8" ht="15">
      <c r="B53" s="8" t="s">
        <v>11</v>
      </c>
      <c r="C53" s="28">
        <v>557</v>
      </c>
      <c r="D53" s="28">
        <v>147</v>
      </c>
      <c r="E53" s="28">
        <v>197</v>
      </c>
      <c r="F53" s="28">
        <v>159</v>
      </c>
      <c r="G53" s="28">
        <v>54</v>
      </c>
      <c r="H53" s="7">
        <v>2.1</v>
      </c>
    </row>
    <row r="54" spans="2:8" ht="30">
      <c r="B54" s="8" t="s">
        <v>12</v>
      </c>
      <c r="C54" s="28">
        <v>295</v>
      </c>
      <c r="D54" s="28">
        <v>139</v>
      </c>
      <c r="E54" s="28">
        <v>69</v>
      </c>
      <c r="F54" s="28">
        <v>59</v>
      </c>
      <c r="G54" s="28">
        <v>28</v>
      </c>
      <c r="H54" s="7">
        <v>1.1</v>
      </c>
    </row>
    <row r="55" spans="2:8" ht="15.75" customHeight="1">
      <c r="B55" s="8" t="s">
        <v>22</v>
      </c>
      <c r="C55" s="28">
        <v>300</v>
      </c>
      <c r="D55" s="28">
        <v>171</v>
      </c>
      <c r="E55" s="29">
        <v>82</v>
      </c>
      <c r="F55" s="28">
        <v>36</v>
      </c>
      <c r="G55" s="28">
        <v>11</v>
      </c>
      <c r="H55" s="7">
        <v>1.1</v>
      </c>
    </row>
    <row r="56" spans="2:8" ht="15">
      <c r="B56" s="8" t="s">
        <v>13</v>
      </c>
      <c r="C56" s="28">
        <v>24</v>
      </c>
      <c r="D56" s="28">
        <v>11</v>
      </c>
      <c r="E56" s="28">
        <v>7</v>
      </c>
      <c r="F56" s="28">
        <v>3</v>
      </c>
      <c r="G56" s="28">
        <v>3</v>
      </c>
      <c r="H56" s="7">
        <v>0.1</v>
      </c>
    </row>
    <row r="57" spans="2:8" ht="45">
      <c r="B57" s="8" t="s">
        <v>14</v>
      </c>
      <c r="C57" s="28">
        <v>788</v>
      </c>
      <c r="D57" s="28">
        <v>381</v>
      </c>
      <c r="E57" s="28">
        <v>161</v>
      </c>
      <c r="F57" s="28">
        <v>187</v>
      </c>
      <c r="G57" s="28">
        <v>59</v>
      </c>
      <c r="H57" s="7">
        <v>2.9</v>
      </c>
    </row>
    <row r="58" spans="2:8" ht="30.75" thickBot="1">
      <c r="B58" s="33" t="s">
        <v>15</v>
      </c>
      <c r="C58" s="30">
        <v>85</v>
      </c>
      <c r="D58" s="30">
        <v>11</v>
      </c>
      <c r="E58" s="30">
        <v>19</v>
      </c>
      <c r="F58" s="30">
        <v>38</v>
      </c>
      <c r="G58" s="30">
        <v>17</v>
      </c>
      <c r="H58" s="122">
        <v>0.32249644115691994</v>
      </c>
    </row>
    <row r="59" spans="1:8" ht="15.75" thickBot="1">
      <c r="A59" s="3"/>
      <c r="B59" s="129">
        <v>2021</v>
      </c>
      <c r="C59" s="130"/>
      <c r="D59" s="130"/>
      <c r="E59" s="130"/>
      <c r="F59" s="130"/>
      <c r="G59" s="130"/>
      <c r="H59" s="131"/>
    </row>
    <row r="60" spans="1:8" ht="15">
      <c r="A60" s="3"/>
      <c r="B60" s="35" t="s">
        <v>5</v>
      </c>
      <c r="C60" s="36">
        <v>4488</v>
      </c>
      <c r="D60" s="36">
        <v>1589</v>
      </c>
      <c r="E60" s="36">
        <v>1542</v>
      </c>
      <c r="F60" s="36">
        <v>938</v>
      </c>
      <c r="G60" s="36">
        <v>419</v>
      </c>
      <c r="H60" s="121">
        <v>16.60280309179116</v>
      </c>
    </row>
    <row r="61" spans="1:9" ht="15">
      <c r="A61" s="3"/>
      <c r="B61" s="37" t="s">
        <v>6</v>
      </c>
      <c r="C61" s="126"/>
      <c r="D61" s="127"/>
      <c r="E61" s="127"/>
      <c r="F61" s="127"/>
      <c r="G61" s="127"/>
      <c r="H61" s="128"/>
      <c r="I61" s="118"/>
    </row>
    <row r="62" spans="1:8" ht="15">
      <c r="A62" s="3"/>
      <c r="B62" s="39" t="s">
        <v>7</v>
      </c>
      <c r="C62" s="38">
        <v>17</v>
      </c>
      <c r="D62" s="38">
        <v>7</v>
      </c>
      <c r="E62" s="38">
        <v>7</v>
      </c>
      <c r="F62" s="38">
        <v>2</v>
      </c>
      <c r="G62" s="38">
        <v>1</v>
      </c>
      <c r="H62" s="119">
        <v>0.06288940565072408</v>
      </c>
    </row>
    <row r="63" spans="1:8" ht="15">
      <c r="A63" s="3"/>
      <c r="B63" s="39" t="s">
        <v>8</v>
      </c>
      <c r="C63" s="38">
        <v>32</v>
      </c>
      <c r="D63" s="38" t="s">
        <v>16</v>
      </c>
      <c r="E63" s="38">
        <v>9</v>
      </c>
      <c r="F63" s="38">
        <v>21</v>
      </c>
      <c r="G63" s="38">
        <v>2</v>
      </c>
      <c r="H63" s="119">
        <v>0.11838005769548061</v>
      </c>
    </row>
    <row r="64" spans="1:8" ht="45">
      <c r="A64" s="3"/>
      <c r="B64" s="39" t="s">
        <v>9</v>
      </c>
      <c r="C64" s="38">
        <v>324</v>
      </c>
      <c r="D64" s="38">
        <v>51</v>
      </c>
      <c r="E64" s="38">
        <v>103</v>
      </c>
      <c r="F64" s="38">
        <v>130</v>
      </c>
      <c r="G64" s="38">
        <v>40</v>
      </c>
      <c r="H64" s="119">
        <v>1.1985980841667414</v>
      </c>
    </row>
    <row r="65" spans="1:8" ht="30">
      <c r="A65" s="3"/>
      <c r="B65" s="39" t="s">
        <v>10</v>
      </c>
      <c r="C65" s="38">
        <v>986</v>
      </c>
      <c r="D65" s="38">
        <v>114</v>
      </c>
      <c r="E65" s="38">
        <v>508</v>
      </c>
      <c r="F65" s="38">
        <v>250</v>
      </c>
      <c r="G65" s="38">
        <v>114</v>
      </c>
      <c r="H65" s="119">
        <v>3.6475855277419966</v>
      </c>
    </row>
    <row r="66" spans="1:8" ht="15">
      <c r="A66" s="3"/>
      <c r="B66" s="39" t="s">
        <v>11</v>
      </c>
      <c r="C66" s="38">
        <v>1036</v>
      </c>
      <c r="D66" s="38">
        <v>527</v>
      </c>
      <c r="E66" s="38">
        <v>310</v>
      </c>
      <c r="F66" s="38">
        <v>147</v>
      </c>
      <c r="G66" s="38">
        <v>52</v>
      </c>
      <c r="H66" s="120">
        <v>3.8325543678911846</v>
      </c>
    </row>
    <row r="67" spans="1:8" ht="30">
      <c r="A67" s="3"/>
      <c r="B67" s="39" t="s">
        <v>12</v>
      </c>
      <c r="C67" s="38">
        <v>387</v>
      </c>
      <c r="D67" s="38">
        <v>140</v>
      </c>
      <c r="E67" s="38">
        <v>127</v>
      </c>
      <c r="F67" s="38">
        <v>81</v>
      </c>
      <c r="G67" s="38">
        <v>39</v>
      </c>
      <c r="H67" s="119">
        <v>1.4316588227547187</v>
      </c>
    </row>
    <row r="68" spans="1:8" ht="16.5" customHeight="1">
      <c r="A68" s="3"/>
      <c r="B68" s="39" t="s">
        <v>22</v>
      </c>
      <c r="C68" s="38">
        <v>327</v>
      </c>
      <c r="D68" s="38">
        <v>169</v>
      </c>
      <c r="E68" s="38">
        <v>89</v>
      </c>
      <c r="F68" s="38">
        <v>50</v>
      </c>
      <c r="G68" s="38">
        <v>19</v>
      </c>
      <c r="H68" s="119">
        <v>1.2096962145756927</v>
      </c>
    </row>
    <row r="69" spans="2:8" ht="15">
      <c r="B69" s="8" t="s">
        <v>13</v>
      </c>
      <c r="C69" s="28">
        <v>34</v>
      </c>
      <c r="D69" s="28">
        <v>12</v>
      </c>
      <c r="E69" s="28">
        <v>6</v>
      </c>
      <c r="F69" s="28">
        <v>12</v>
      </c>
      <c r="G69" s="28">
        <v>4</v>
      </c>
      <c r="H69" s="119">
        <v>0.12577881130144816</v>
      </c>
    </row>
    <row r="70" spans="1:8" ht="45">
      <c r="A70" s="3"/>
      <c r="B70" s="39" t="s">
        <v>14</v>
      </c>
      <c r="C70" s="38">
        <v>651</v>
      </c>
      <c r="D70" s="38">
        <v>384</v>
      </c>
      <c r="E70" s="38">
        <v>156</v>
      </c>
      <c r="F70" s="38">
        <v>68</v>
      </c>
      <c r="G70" s="38">
        <v>43</v>
      </c>
      <c r="H70" s="119">
        <v>2.4082942987424336</v>
      </c>
    </row>
    <row r="71" spans="1:8" ht="30.75" thickBot="1">
      <c r="A71" s="3"/>
      <c r="B71" s="40" t="s">
        <v>15</v>
      </c>
      <c r="C71" s="41">
        <v>88</v>
      </c>
      <c r="D71" s="41">
        <v>17</v>
      </c>
      <c r="E71" s="41">
        <v>31</v>
      </c>
      <c r="F71" s="41">
        <v>21</v>
      </c>
      <c r="G71" s="41">
        <v>19</v>
      </c>
      <c r="H71" s="120">
        <v>0.32554515866257167</v>
      </c>
    </row>
    <row r="72" spans="2:8" ht="15.75" thickBot="1">
      <c r="B72" s="129">
        <v>2022</v>
      </c>
      <c r="C72" s="149"/>
      <c r="D72" s="149"/>
      <c r="E72" s="149"/>
      <c r="F72" s="149"/>
      <c r="G72" s="149"/>
      <c r="H72" s="150"/>
    </row>
    <row r="73" spans="1:8" ht="15">
      <c r="A73" s="3"/>
      <c r="B73" s="35" t="s">
        <v>5</v>
      </c>
      <c r="C73" s="116">
        <v>4274</v>
      </c>
      <c r="D73" s="116">
        <v>991</v>
      </c>
      <c r="E73" s="116">
        <v>1460</v>
      </c>
      <c r="F73" s="116">
        <v>1312</v>
      </c>
      <c r="G73" s="116">
        <v>511</v>
      </c>
      <c r="H73" s="117">
        <v>15.9</v>
      </c>
    </row>
    <row r="74" spans="1:8" ht="15">
      <c r="A74" s="3"/>
      <c r="B74" s="37" t="s">
        <v>6</v>
      </c>
      <c r="C74" s="126"/>
      <c r="D74" s="127"/>
      <c r="E74" s="127"/>
      <c r="F74" s="127"/>
      <c r="G74" s="127"/>
      <c r="H74" s="128"/>
    </row>
    <row r="75" spans="1:8" ht="15">
      <c r="A75" s="3"/>
      <c r="B75" s="39" t="s">
        <v>7</v>
      </c>
      <c r="C75" s="112">
        <v>8</v>
      </c>
      <c r="D75" s="112">
        <v>1</v>
      </c>
      <c r="E75" s="112">
        <v>3</v>
      </c>
      <c r="F75" s="112">
        <v>1</v>
      </c>
      <c r="G75" s="112">
        <v>3</v>
      </c>
      <c r="H75" s="114">
        <v>0</v>
      </c>
    </row>
    <row r="76" spans="1:8" ht="15">
      <c r="A76" s="3"/>
      <c r="B76" s="39" t="s">
        <v>8</v>
      </c>
      <c r="C76" s="112">
        <v>16</v>
      </c>
      <c r="D76" s="112">
        <v>1</v>
      </c>
      <c r="E76" s="112">
        <v>3</v>
      </c>
      <c r="F76" s="112">
        <v>8</v>
      </c>
      <c r="G76" s="112">
        <v>4</v>
      </c>
      <c r="H76" s="114">
        <v>0.1</v>
      </c>
    </row>
    <row r="77" spans="1:8" ht="45">
      <c r="A77" s="3"/>
      <c r="B77" s="39" t="s">
        <v>9</v>
      </c>
      <c r="C77" s="112">
        <v>328</v>
      </c>
      <c r="D77" s="112">
        <v>40</v>
      </c>
      <c r="E77" s="112">
        <v>83</v>
      </c>
      <c r="F77" s="112">
        <v>156</v>
      </c>
      <c r="G77" s="112">
        <v>49</v>
      </c>
      <c r="H77" s="114">
        <v>1.2</v>
      </c>
    </row>
    <row r="78" spans="1:8" ht="30">
      <c r="A78" s="3"/>
      <c r="B78" s="39" t="s">
        <v>10</v>
      </c>
      <c r="C78" s="112">
        <v>1120</v>
      </c>
      <c r="D78" s="112">
        <v>38</v>
      </c>
      <c r="E78" s="112">
        <v>497</v>
      </c>
      <c r="F78" s="112">
        <v>468</v>
      </c>
      <c r="G78" s="112">
        <v>117</v>
      </c>
      <c r="H78" s="114">
        <v>4.2</v>
      </c>
    </row>
    <row r="79" spans="1:8" ht="15">
      <c r="A79" s="3"/>
      <c r="B79" s="39" t="s">
        <v>11</v>
      </c>
      <c r="C79" s="112">
        <v>856</v>
      </c>
      <c r="D79" s="112">
        <v>329</v>
      </c>
      <c r="E79" s="112">
        <v>266</v>
      </c>
      <c r="F79" s="112">
        <v>188</v>
      </c>
      <c r="G79" s="112">
        <v>73</v>
      </c>
      <c r="H79" s="114">
        <v>3.2</v>
      </c>
    </row>
    <row r="80" spans="1:8" ht="30">
      <c r="A80" s="3"/>
      <c r="B80" s="39" t="s">
        <v>12</v>
      </c>
      <c r="C80" s="112">
        <v>382</v>
      </c>
      <c r="D80" s="112">
        <v>101</v>
      </c>
      <c r="E80" s="112">
        <v>106</v>
      </c>
      <c r="F80" s="112">
        <v>118</v>
      </c>
      <c r="G80" s="112">
        <v>57</v>
      </c>
      <c r="H80" s="114">
        <v>1.4</v>
      </c>
    </row>
    <row r="81" spans="1:8" ht="16.5" customHeight="1">
      <c r="A81" s="3"/>
      <c r="B81" s="39" t="s">
        <v>22</v>
      </c>
      <c r="C81" s="112">
        <v>389</v>
      </c>
      <c r="D81" s="112">
        <v>128</v>
      </c>
      <c r="E81" s="112">
        <v>158</v>
      </c>
      <c r="F81" s="112">
        <v>71</v>
      </c>
      <c r="G81" s="112">
        <v>32</v>
      </c>
      <c r="H81" s="114">
        <v>1.5</v>
      </c>
    </row>
    <row r="82" spans="1:8" ht="15">
      <c r="A82" s="3"/>
      <c r="B82" s="25" t="s">
        <v>13</v>
      </c>
      <c r="C82" s="112">
        <v>38</v>
      </c>
      <c r="D82" s="112">
        <v>12</v>
      </c>
      <c r="E82" s="112">
        <v>14</v>
      </c>
      <c r="F82" s="112">
        <v>7</v>
      </c>
      <c r="G82" s="112">
        <v>5</v>
      </c>
      <c r="H82" s="114">
        <v>0.1</v>
      </c>
    </row>
    <row r="83" spans="1:8" ht="45">
      <c r="A83" s="3"/>
      <c r="B83" s="39" t="s">
        <v>14</v>
      </c>
      <c r="C83" s="112">
        <v>455</v>
      </c>
      <c r="D83" s="112">
        <v>213</v>
      </c>
      <c r="E83" s="112">
        <v>134</v>
      </c>
      <c r="F83" s="112">
        <v>73</v>
      </c>
      <c r="G83" s="112">
        <v>35</v>
      </c>
      <c r="H83" s="114">
        <v>1.7</v>
      </c>
    </row>
    <row r="84" spans="1:8" ht="30.75" thickBot="1">
      <c r="A84" s="3"/>
      <c r="B84" s="111" t="s">
        <v>15</v>
      </c>
      <c r="C84" s="113">
        <v>61</v>
      </c>
      <c r="D84" s="113">
        <v>9</v>
      </c>
      <c r="E84" s="113">
        <v>18</v>
      </c>
      <c r="F84" s="113">
        <v>22</v>
      </c>
      <c r="G84" s="113">
        <v>12</v>
      </c>
      <c r="H84" s="115">
        <v>0.2</v>
      </c>
    </row>
    <row r="86" spans="2:8" ht="18">
      <c r="B86" s="125" t="s">
        <v>40</v>
      </c>
      <c r="C86" s="125"/>
      <c r="D86" s="125"/>
      <c r="E86" s="125"/>
      <c r="F86" s="125"/>
      <c r="G86" s="125"/>
      <c r="H86" s="125"/>
    </row>
  </sheetData>
  <sheetProtection/>
  <mergeCells count="22">
    <mergeCell ref="B2:H2"/>
    <mergeCell ref="B4:B6"/>
    <mergeCell ref="C4:C6"/>
    <mergeCell ref="D4:G4"/>
    <mergeCell ref="B33:H33"/>
    <mergeCell ref="H4:H6"/>
    <mergeCell ref="D5:D6"/>
    <mergeCell ref="E5:E6"/>
    <mergeCell ref="F5:F6"/>
    <mergeCell ref="B72:H72"/>
    <mergeCell ref="C9:H9"/>
    <mergeCell ref="G5:G6"/>
    <mergeCell ref="B46:H46"/>
    <mergeCell ref="B86:H86"/>
    <mergeCell ref="C74:H74"/>
    <mergeCell ref="B59:H59"/>
    <mergeCell ref="B7:H7"/>
    <mergeCell ref="B20:H20"/>
    <mergeCell ref="C22:H22"/>
    <mergeCell ref="C35:H35"/>
    <mergeCell ref="C61:H61"/>
    <mergeCell ref="C48:H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37"/>
  <sheetViews>
    <sheetView showGridLines="0" zoomScalePageLayoutView="0" workbookViewId="0" topLeftCell="A34">
      <selection activeCell="E18" sqref="E18"/>
    </sheetView>
  </sheetViews>
  <sheetFormatPr defaultColWidth="9.140625" defaultRowHeight="15.75" customHeight="1"/>
  <cols>
    <col min="1" max="1" width="5.7109375" style="42" customWidth="1"/>
    <col min="2" max="2" width="43.7109375" style="42" bestFit="1" customWidth="1"/>
    <col min="3" max="3" width="14.7109375" style="42" customWidth="1"/>
    <col min="4" max="8" width="13.7109375" style="42" customWidth="1"/>
    <col min="9" max="9" width="19.421875" style="42" customWidth="1"/>
    <col min="10" max="16384" width="9.140625" style="42" customWidth="1"/>
  </cols>
  <sheetData>
    <row r="2" spans="2:8" ht="32.25" customHeight="1">
      <c r="B2" s="151" t="s">
        <v>23</v>
      </c>
      <c r="C2" s="151"/>
      <c r="D2" s="151"/>
      <c r="E2" s="151"/>
      <c r="F2" s="151"/>
      <c r="G2" s="151"/>
      <c r="H2" s="151"/>
    </row>
    <row r="3" ht="15.75" customHeight="1" thickBot="1"/>
    <row r="4" spans="2:8" ht="18" customHeight="1">
      <c r="B4" s="170"/>
      <c r="C4" s="154" t="s">
        <v>17</v>
      </c>
      <c r="D4" s="177" t="s">
        <v>0</v>
      </c>
      <c r="E4" s="177"/>
      <c r="F4" s="177"/>
      <c r="G4" s="177"/>
      <c r="H4" s="165" t="s">
        <v>1</v>
      </c>
    </row>
    <row r="5" spans="2:8" ht="36" customHeight="1">
      <c r="B5" s="171"/>
      <c r="C5" s="155"/>
      <c r="D5" s="168" t="s">
        <v>4</v>
      </c>
      <c r="E5" s="168" t="s">
        <v>3</v>
      </c>
      <c r="F5" s="168" t="s">
        <v>2</v>
      </c>
      <c r="G5" s="168" t="s">
        <v>35</v>
      </c>
      <c r="H5" s="166"/>
    </row>
    <row r="6" spans="2:8" ht="92.25" customHeight="1" thickBot="1">
      <c r="B6" s="172"/>
      <c r="C6" s="155"/>
      <c r="D6" s="169"/>
      <c r="E6" s="169"/>
      <c r="F6" s="169"/>
      <c r="G6" s="169"/>
      <c r="H6" s="167"/>
    </row>
    <row r="7" spans="2:8" ht="15" customHeight="1" thickBot="1">
      <c r="B7" s="178">
        <v>2007</v>
      </c>
      <c r="C7" s="179"/>
      <c r="D7" s="179"/>
      <c r="E7" s="179"/>
      <c r="F7" s="179"/>
      <c r="G7" s="179"/>
      <c r="H7" s="180"/>
    </row>
    <row r="8" spans="2:8" ht="15" customHeight="1">
      <c r="B8" s="23" t="s">
        <v>5</v>
      </c>
      <c r="C8" s="43">
        <v>5209</v>
      </c>
      <c r="D8" s="43">
        <v>1218</v>
      </c>
      <c r="E8" s="43">
        <v>1486</v>
      </c>
      <c r="F8" s="43">
        <v>1787</v>
      </c>
      <c r="G8" s="44">
        <v>718</v>
      </c>
      <c r="H8" s="45">
        <v>19.6</v>
      </c>
    </row>
    <row r="9" spans="2:8" ht="15" customHeight="1">
      <c r="B9" s="24" t="s">
        <v>6</v>
      </c>
      <c r="C9" s="159"/>
      <c r="D9" s="160"/>
      <c r="E9" s="160"/>
      <c r="F9" s="160"/>
      <c r="G9" s="160"/>
      <c r="H9" s="161"/>
    </row>
    <row r="10" spans="2:8" ht="15" customHeight="1">
      <c r="B10" s="8" t="s">
        <v>19</v>
      </c>
      <c r="C10" s="46">
        <v>38</v>
      </c>
      <c r="D10" s="46">
        <v>4</v>
      </c>
      <c r="E10" s="46">
        <v>8</v>
      </c>
      <c r="F10" s="46">
        <v>18</v>
      </c>
      <c r="G10" s="47">
        <v>8</v>
      </c>
      <c r="H10" s="48">
        <v>0.1</v>
      </c>
    </row>
    <row r="11" spans="2:8" ht="15" customHeight="1">
      <c r="B11" s="8" t="s">
        <v>27</v>
      </c>
      <c r="C11" s="46">
        <v>225</v>
      </c>
      <c r="D11" s="46">
        <v>11</v>
      </c>
      <c r="E11" s="46">
        <v>78</v>
      </c>
      <c r="F11" s="46">
        <v>90</v>
      </c>
      <c r="G11" s="47">
        <v>46</v>
      </c>
      <c r="H11" s="48">
        <v>0.8</v>
      </c>
    </row>
    <row r="12" spans="2:8" ht="30" customHeight="1">
      <c r="B12" s="8" t="s">
        <v>26</v>
      </c>
      <c r="C12" s="49">
        <v>74</v>
      </c>
      <c r="D12" s="49">
        <v>13</v>
      </c>
      <c r="E12" s="49">
        <v>17</v>
      </c>
      <c r="F12" s="49">
        <v>32</v>
      </c>
      <c r="G12" s="50">
        <v>12</v>
      </c>
      <c r="H12" s="51">
        <v>0.3</v>
      </c>
    </row>
    <row r="13" spans="2:8" ht="15" customHeight="1">
      <c r="B13" s="8" t="s">
        <v>34</v>
      </c>
      <c r="C13" s="49">
        <v>599</v>
      </c>
      <c r="D13" s="49">
        <v>70</v>
      </c>
      <c r="E13" s="49">
        <v>161</v>
      </c>
      <c r="F13" s="49">
        <v>257</v>
      </c>
      <c r="G13" s="50">
        <v>111</v>
      </c>
      <c r="H13" s="51">
        <v>2.3</v>
      </c>
    </row>
    <row r="14" spans="2:8" ht="15" customHeight="1">
      <c r="B14" s="8" t="s">
        <v>33</v>
      </c>
      <c r="C14" s="49">
        <v>1455</v>
      </c>
      <c r="D14" s="49">
        <v>455</v>
      </c>
      <c r="E14" s="49">
        <v>435</v>
      </c>
      <c r="F14" s="49">
        <v>434</v>
      </c>
      <c r="G14" s="50">
        <v>131</v>
      </c>
      <c r="H14" s="51">
        <v>5.6</v>
      </c>
    </row>
    <row r="15" spans="2:8" ht="15" customHeight="1">
      <c r="B15" s="8" t="s">
        <v>29</v>
      </c>
      <c r="C15" s="52">
        <v>453</v>
      </c>
      <c r="D15" s="52">
        <v>58</v>
      </c>
      <c r="E15" s="52">
        <v>126</v>
      </c>
      <c r="F15" s="52">
        <v>205</v>
      </c>
      <c r="G15" s="52">
        <v>64</v>
      </c>
      <c r="H15" s="51">
        <v>1.9</v>
      </c>
    </row>
    <row r="16" spans="2:8" ht="15" customHeight="1">
      <c r="B16" s="8" t="s">
        <v>30</v>
      </c>
      <c r="C16" s="49">
        <v>275</v>
      </c>
      <c r="D16" s="49">
        <v>60</v>
      </c>
      <c r="E16" s="49">
        <v>100</v>
      </c>
      <c r="F16" s="49">
        <v>70</v>
      </c>
      <c r="G16" s="50">
        <v>45</v>
      </c>
      <c r="H16" s="53">
        <v>1</v>
      </c>
    </row>
    <row r="17" spans="2:8" ht="15" customHeight="1">
      <c r="B17" s="8" t="s">
        <v>25</v>
      </c>
      <c r="C17" s="49">
        <v>226</v>
      </c>
      <c r="D17" s="49">
        <v>57</v>
      </c>
      <c r="E17" s="49">
        <v>69</v>
      </c>
      <c r="F17" s="49">
        <v>66</v>
      </c>
      <c r="G17" s="50">
        <v>34</v>
      </c>
      <c r="H17" s="51">
        <v>0.9</v>
      </c>
    </row>
    <row r="18" spans="2:8" ht="30" customHeight="1">
      <c r="B18" s="8" t="s">
        <v>32</v>
      </c>
      <c r="C18" s="49">
        <v>339</v>
      </c>
      <c r="D18" s="49">
        <v>116</v>
      </c>
      <c r="E18" s="49">
        <v>86</v>
      </c>
      <c r="F18" s="49">
        <v>82</v>
      </c>
      <c r="G18" s="50">
        <v>55</v>
      </c>
      <c r="H18" s="51">
        <v>1.3</v>
      </c>
    </row>
    <row r="19" spans="2:8" ht="30" customHeight="1" thickBot="1">
      <c r="B19" s="11" t="s">
        <v>31</v>
      </c>
      <c r="C19" s="54">
        <v>353</v>
      </c>
      <c r="D19" s="54">
        <v>100</v>
      </c>
      <c r="E19" s="54">
        <v>87</v>
      </c>
      <c r="F19" s="54">
        <v>117</v>
      </c>
      <c r="G19" s="55">
        <v>49</v>
      </c>
      <c r="H19" s="56">
        <v>1.3</v>
      </c>
    </row>
    <row r="20" spans="2:8" ht="15" customHeight="1" thickBot="1">
      <c r="B20" s="178">
        <v>2008</v>
      </c>
      <c r="C20" s="179"/>
      <c r="D20" s="179"/>
      <c r="E20" s="179"/>
      <c r="F20" s="179"/>
      <c r="G20" s="179"/>
      <c r="H20" s="180"/>
    </row>
    <row r="21" spans="2:8" ht="15" customHeight="1">
      <c r="B21" s="23" t="s">
        <v>5</v>
      </c>
      <c r="C21" s="43">
        <v>6892</v>
      </c>
      <c r="D21" s="43">
        <v>1711</v>
      </c>
      <c r="E21" s="43">
        <v>1800</v>
      </c>
      <c r="F21" s="43">
        <v>2028</v>
      </c>
      <c r="G21" s="43">
        <v>1353</v>
      </c>
      <c r="H21" s="57">
        <v>26.4</v>
      </c>
    </row>
    <row r="22" spans="2:8" ht="15" customHeight="1">
      <c r="B22" s="24" t="s">
        <v>6</v>
      </c>
      <c r="C22" s="159"/>
      <c r="D22" s="160"/>
      <c r="E22" s="160"/>
      <c r="F22" s="160"/>
      <c r="G22" s="160"/>
      <c r="H22" s="161"/>
    </row>
    <row r="23" spans="2:8" ht="15" customHeight="1">
      <c r="B23" s="8" t="s">
        <v>19</v>
      </c>
      <c r="C23" s="46">
        <v>46</v>
      </c>
      <c r="D23" s="46">
        <v>3</v>
      </c>
      <c r="E23" s="46">
        <v>6</v>
      </c>
      <c r="F23" s="46">
        <v>24</v>
      </c>
      <c r="G23" s="46">
        <v>13</v>
      </c>
      <c r="H23" s="58">
        <v>0.2</v>
      </c>
    </row>
    <row r="24" spans="2:8" ht="15" customHeight="1">
      <c r="B24" s="8" t="s">
        <v>27</v>
      </c>
      <c r="C24" s="46">
        <v>384</v>
      </c>
      <c r="D24" s="46">
        <v>74</v>
      </c>
      <c r="E24" s="46">
        <v>123</v>
      </c>
      <c r="F24" s="46">
        <v>125</v>
      </c>
      <c r="G24" s="46">
        <v>62</v>
      </c>
      <c r="H24" s="58">
        <v>1.5</v>
      </c>
    </row>
    <row r="25" spans="2:8" ht="30" customHeight="1">
      <c r="B25" s="8" t="s">
        <v>26</v>
      </c>
      <c r="C25" s="46">
        <v>128</v>
      </c>
      <c r="D25" s="46">
        <v>10</v>
      </c>
      <c r="E25" s="46">
        <v>31</v>
      </c>
      <c r="F25" s="46">
        <v>48</v>
      </c>
      <c r="G25" s="46">
        <v>39</v>
      </c>
      <c r="H25" s="58">
        <v>0.5</v>
      </c>
    </row>
    <row r="26" spans="2:8" ht="15" customHeight="1">
      <c r="B26" s="8" t="s">
        <v>34</v>
      </c>
      <c r="C26" s="46">
        <v>800</v>
      </c>
      <c r="D26" s="46">
        <v>88</v>
      </c>
      <c r="E26" s="46">
        <v>170</v>
      </c>
      <c r="F26" s="46">
        <v>326</v>
      </c>
      <c r="G26" s="46">
        <v>216</v>
      </c>
      <c r="H26" s="58">
        <v>3.1</v>
      </c>
    </row>
    <row r="27" spans="2:8" ht="15" customHeight="1">
      <c r="B27" s="8" t="s">
        <v>33</v>
      </c>
      <c r="C27" s="46">
        <v>1874</v>
      </c>
      <c r="D27" s="46">
        <v>586</v>
      </c>
      <c r="E27" s="46">
        <v>534</v>
      </c>
      <c r="F27" s="46">
        <v>502</v>
      </c>
      <c r="G27" s="46">
        <v>252</v>
      </c>
      <c r="H27" s="58">
        <v>7.3</v>
      </c>
    </row>
    <row r="28" spans="2:8" ht="15" customHeight="1">
      <c r="B28" s="8" t="s">
        <v>29</v>
      </c>
      <c r="C28" s="46">
        <v>551</v>
      </c>
      <c r="D28" s="46">
        <v>69</v>
      </c>
      <c r="E28" s="46">
        <v>124</v>
      </c>
      <c r="F28" s="46">
        <v>200</v>
      </c>
      <c r="G28" s="46">
        <v>158</v>
      </c>
      <c r="H28" s="58">
        <v>2.1</v>
      </c>
    </row>
    <row r="29" spans="2:8" ht="15" customHeight="1">
      <c r="B29" s="8" t="s">
        <v>30</v>
      </c>
      <c r="C29" s="46">
        <v>297</v>
      </c>
      <c r="D29" s="46">
        <v>69</v>
      </c>
      <c r="E29" s="46">
        <v>89</v>
      </c>
      <c r="F29" s="46">
        <v>78</v>
      </c>
      <c r="G29" s="46">
        <v>61</v>
      </c>
      <c r="H29" s="58">
        <v>1.1</v>
      </c>
    </row>
    <row r="30" spans="2:8" ht="15" customHeight="1">
      <c r="B30" s="8" t="s">
        <v>25</v>
      </c>
      <c r="C30" s="46">
        <v>241</v>
      </c>
      <c r="D30" s="46">
        <v>61</v>
      </c>
      <c r="E30" s="46">
        <v>64</v>
      </c>
      <c r="F30" s="46">
        <v>65</v>
      </c>
      <c r="G30" s="46">
        <v>51</v>
      </c>
      <c r="H30" s="58">
        <v>0.9</v>
      </c>
    </row>
    <row r="31" spans="2:8" ht="30" customHeight="1">
      <c r="B31" s="8" t="s">
        <v>32</v>
      </c>
      <c r="C31" s="46">
        <v>527</v>
      </c>
      <c r="D31" s="46">
        <v>220</v>
      </c>
      <c r="E31" s="46">
        <v>133</v>
      </c>
      <c r="F31" s="46">
        <v>112</v>
      </c>
      <c r="G31" s="46">
        <v>62</v>
      </c>
      <c r="H31" s="59">
        <v>2</v>
      </c>
    </row>
    <row r="32" spans="2:8" ht="30" customHeight="1" thickBot="1">
      <c r="B32" s="11" t="s">
        <v>31</v>
      </c>
      <c r="C32" s="54">
        <v>395</v>
      </c>
      <c r="D32" s="54">
        <v>77</v>
      </c>
      <c r="E32" s="54">
        <v>94</v>
      </c>
      <c r="F32" s="54">
        <v>126</v>
      </c>
      <c r="G32" s="54">
        <v>98</v>
      </c>
      <c r="H32" s="60">
        <v>1.5</v>
      </c>
    </row>
    <row r="33" spans="2:8" ht="15" customHeight="1" thickBot="1">
      <c r="B33" s="178">
        <v>2009</v>
      </c>
      <c r="C33" s="179"/>
      <c r="D33" s="179"/>
      <c r="E33" s="179"/>
      <c r="F33" s="179"/>
      <c r="G33" s="179"/>
      <c r="H33" s="180"/>
    </row>
    <row r="34" spans="2:8" ht="15" customHeight="1">
      <c r="B34" s="23" t="s">
        <v>5</v>
      </c>
      <c r="C34" s="61">
        <v>6195</v>
      </c>
      <c r="D34" s="61">
        <v>1541</v>
      </c>
      <c r="E34" s="61">
        <v>1769</v>
      </c>
      <c r="F34" s="61">
        <v>1732</v>
      </c>
      <c r="G34" s="61">
        <v>1153</v>
      </c>
      <c r="H34" s="62">
        <v>24.03025601241272</v>
      </c>
    </row>
    <row r="35" spans="2:8" ht="15" customHeight="1">
      <c r="B35" s="24" t="s">
        <v>6</v>
      </c>
      <c r="C35" s="162"/>
      <c r="D35" s="163"/>
      <c r="E35" s="163"/>
      <c r="F35" s="163"/>
      <c r="G35" s="163"/>
      <c r="H35" s="164"/>
    </row>
    <row r="36" spans="2:8" ht="15" customHeight="1">
      <c r="B36" s="8" t="s">
        <v>19</v>
      </c>
      <c r="C36" s="63">
        <v>43</v>
      </c>
      <c r="D36" s="63">
        <v>3</v>
      </c>
      <c r="E36" s="63">
        <v>10</v>
      </c>
      <c r="F36" s="63">
        <v>15</v>
      </c>
      <c r="G36" s="63">
        <v>15</v>
      </c>
      <c r="H36" s="64">
        <v>0.16679596586501166</v>
      </c>
    </row>
    <row r="37" spans="2:8" ht="15" customHeight="1">
      <c r="B37" s="8" t="s">
        <v>27</v>
      </c>
      <c r="C37" s="63">
        <v>338</v>
      </c>
      <c r="D37" s="63">
        <v>34</v>
      </c>
      <c r="E37" s="63">
        <v>115</v>
      </c>
      <c r="F37" s="63">
        <v>128</v>
      </c>
      <c r="G37" s="63">
        <v>61</v>
      </c>
      <c r="H37" s="59">
        <v>1.3110938712179985</v>
      </c>
    </row>
    <row r="38" spans="2:8" ht="30" customHeight="1">
      <c r="B38" s="8" t="s">
        <v>26</v>
      </c>
      <c r="C38" s="63">
        <v>130</v>
      </c>
      <c r="D38" s="63">
        <v>14</v>
      </c>
      <c r="E38" s="63">
        <v>35</v>
      </c>
      <c r="F38" s="63">
        <v>57</v>
      </c>
      <c r="G38" s="63">
        <v>24</v>
      </c>
      <c r="H38" s="59">
        <v>0.504266873545384</v>
      </c>
    </row>
    <row r="39" spans="2:8" ht="15" customHeight="1">
      <c r="B39" s="8" t="s">
        <v>34</v>
      </c>
      <c r="C39" s="63">
        <v>661</v>
      </c>
      <c r="D39" s="63">
        <v>82</v>
      </c>
      <c r="E39" s="63">
        <v>154</v>
      </c>
      <c r="F39" s="63">
        <v>239</v>
      </c>
      <c r="G39" s="63">
        <v>186</v>
      </c>
      <c r="H39" s="59">
        <v>2.5640031031807604</v>
      </c>
    </row>
    <row r="40" spans="2:8" ht="15" customHeight="1">
      <c r="B40" s="8" t="s">
        <v>33</v>
      </c>
      <c r="C40" s="63">
        <v>1753</v>
      </c>
      <c r="D40" s="63">
        <v>561</v>
      </c>
      <c r="E40" s="63">
        <v>546</v>
      </c>
      <c r="F40" s="63">
        <v>430</v>
      </c>
      <c r="G40" s="63">
        <v>216</v>
      </c>
      <c r="H40" s="59">
        <v>6.7998448409619865</v>
      </c>
    </row>
    <row r="41" spans="2:8" ht="15" customHeight="1">
      <c r="B41" s="8" t="s">
        <v>29</v>
      </c>
      <c r="C41" s="63">
        <v>429</v>
      </c>
      <c r="D41" s="63">
        <v>66</v>
      </c>
      <c r="E41" s="63">
        <v>137</v>
      </c>
      <c r="F41" s="63">
        <v>128</v>
      </c>
      <c r="G41" s="63">
        <v>98</v>
      </c>
      <c r="H41" s="59">
        <v>1.6640806826997672</v>
      </c>
    </row>
    <row r="42" spans="2:8" ht="15" customHeight="1">
      <c r="B42" s="8" t="s">
        <v>30</v>
      </c>
      <c r="C42" s="63">
        <v>215</v>
      </c>
      <c r="D42" s="63">
        <v>51</v>
      </c>
      <c r="E42" s="63">
        <v>69</v>
      </c>
      <c r="F42" s="63">
        <v>55</v>
      </c>
      <c r="G42" s="63">
        <v>40</v>
      </c>
      <c r="H42" s="59">
        <v>0.8339798293250582</v>
      </c>
    </row>
    <row r="43" spans="2:8" ht="15" customHeight="1">
      <c r="B43" s="8" t="s">
        <v>25</v>
      </c>
      <c r="C43" s="63">
        <v>285</v>
      </c>
      <c r="D43" s="63">
        <v>68</v>
      </c>
      <c r="E43" s="63">
        <v>87</v>
      </c>
      <c r="F43" s="63">
        <v>75</v>
      </c>
      <c r="G43" s="63">
        <v>55</v>
      </c>
      <c r="H43" s="59">
        <v>1.1055081458494957</v>
      </c>
    </row>
    <row r="44" spans="2:8" ht="30" customHeight="1">
      <c r="B44" s="8" t="s">
        <v>32</v>
      </c>
      <c r="C44" s="63">
        <v>547</v>
      </c>
      <c r="D44" s="63">
        <v>232</v>
      </c>
      <c r="E44" s="63">
        <v>141</v>
      </c>
      <c r="F44" s="63">
        <v>106</v>
      </c>
      <c r="G44" s="63">
        <v>68</v>
      </c>
      <c r="H44" s="59">
        <v>2.121799844840962</v>
      </c>
    </row>
    <row r="45" spans="2:8" ht="30" customHeight="1" thickBot="1">
      <c r="B45" s="11" t="s">
        <v>31</v>
      </c>
      <c r="C45" s="65">
        <v>345</v>
      </c>
      <c r="D45" s="66">
        <v>56</v>
      </c>
      <c r="E45" s="66">
        <v>79</v>
      </c>
      <c r="F45" s="66">
        <v>120</v>
      </c>
      <c r="G45" s="66">
        <v>90</v>
      </c>
      <c r="H45" s="67">
        <v>1.3382467028704423</v>
      </c>
    </row>
    <row r="46" spans="2:8" ht="15" customHeight="1" thickBot="1">
      <c r="B46" s="178">
        <v>2010</v>
      </c>
      <c r="C46" s="179"/>
      <c r="D46" s="179"/>
      <c r="E46" s="179"/>
      <c r="F46" s="179"/>
      <c r="G46" s="179"/>
      <c r="H46" s="180"/>
    </row>
    <row r="47" spans="2:8" ht="15" customHeight="1">
      <c r="B47" s="23" t="s">
        <v>5</v>
      </c>
      <c r="C47" s="61">
        <v>5839</v>
      </c>
      <c r="D47" s="61">
        <v>1301</v>
      </c>
      <c r="E47" s="61">
        <v>1743</v>
      </c>
      <c r="F47" s="61">
        <v>1717</v>
      </c>
      <c r="G47" s="61">
        <v>1078</v>
      </c>
      <c r="H47" s="62">
        <v>22.885474641373364</v>
      </c>
    </row>
    <row r="48" spans="2:8" ht="15" customHeight="1">
      <c r="B48" s="24" t="s">
        <v>6</v>
      </c>
      <c r="C48" s="162"/>
      <c r="D48" s="163"/>
      <c r="E48" s="163"/>
      <c r="F48" s="163"/>
      <c r="G48" s="163"/>
      <c r="H48" s="164"/>
    </row>
    <row r="49" spans="2:8" ht="15" customHeight="1">
      <c r="B49" s="8" t="s">
        <v>19</v>
      </c>
      <c r="C49" s="47">
        <v>41</v>
      </c>
      <c r="D49" s="63">
        <v>1</v>
      </c>
      <c r="E49" s="63">
        <v>7</v>
      </c>
      <c r="F49" s="63">
        <v>14</v>
      </c>
      <c r="G49" s="63">
        <v>19</v>
      </c>
      <c r="H49" s="59">
        <v>0.1606960884220428</v>
      </c>
    </row>
    <row r="50" spans="2:8" ht="15" customHeight="1">
      <c r="B50" s="8" t="s">
        <v>27</v>
      </c>
      <c r="C50" s="63">
        <v>266</v>
      </c>
      <c r="D50" s="63">
        <v>22</v>
      </c>
      <c r="E50" s="63">
        <v>72</v>
      </c>
      <c r="F50" s="63">
        <v>121</v>
      </c>
      <c r="G50" s="63">
        <v>51</v>
      </c>
      <c r="H50" s="59">
        <v>1.0425648663478875</v>
      </c>
    </row>
    <row r="51" spans="2:8" ht="30" customHeight="1">
      <c r="B51" s="8" t="s">
        <v>26</v>
      </c>
      <c r="C51" s="63">
        <v>134</v>
      </c>
      <c r="D51" s="63">
        <v>16</v>
      </c>
      <c r="E51" s="63">
        <v>40</v>
      </c>
      <c r="F51" s="63">
        <v>49</v>
      </c>
      <c r="G51" s="63">
        <v>29</v>
      </c>
      <c r="H51" s="59">
        <v>0.5252018499647252</v>
      </c>
    </row>
    <row r="52" spans="2:8" ht="15" customHeight="1">
      <c r="B52" s="8" t="s">
        <v>34</v>
      </c>
      <c r="C52" s="63">
        <v>652</v>
      </c>
      <c r="D52" s="63">
        <v>79</v>
      </c>
      <c r="E52" s="63">
        <v>163</v>
      </c>
      <c r="F52" s="63">
        <v>246</v>
      </c>
      <c r="G52" s="63">
        <v>164</v>
      </c>
      <c r="H52" s="59">
        <v>2.5554597475895586</v>
      </c>
    </row>
    <row r="53" spans="2:8" ht="15" customHeight="1">
      <c r="B53" s="8" t="s">
        <v>33</v>
      </c>
      <c r="C53" s="63">
        <v>1578</v>
      </c>
      <c r="D53" s="63">
        <v>424</v>
      </c>
      <c r="E53" s="63">
        <v>505</v>
      </c>
      <c r="F53" s="63">
        <v>404</v>
      </c>
      <c r="G53" s="63">
        <v>245</v>
      </c>
      <c r="H53" s="59">
        <v>6.184839695853257</v>
      </c>
    </row>
    <row r="54" spans="2:8" ht="15" customHeight="1">
      <c r="B54" s="8" t="s">
        <v>29</v>
      </c>
      <c r="C54" s="63">
        <v>412</v>
      </c>
      <c r="D54" s="63">
        <v>59</v>
      </c>
      <c r="E54" s="63">
        <v>118</v>
      </c>
      <c r="F54" s="63">
        <v>135</v>
      </c>
      <c r="G54" s="63">
        <v>100</v>
      </c>
      <c r="H54" s="59">
        <v>1.614799717801991</v>
      </c>
    </row>
    <row r="55" spans="2:8" ht="15" customHeight="1">
      <c r="B55" s="8" t="s">
        <v>30</v>
      </c>
      <c r="C55" s="63">
        <v>232</v>
      </c>
      <c r="D55" s="63">
        <v>62</v>
      </c>
      <c r="E55" s="63">
        <v>85</v>
      </c>
      <c r="F55" s="63">
        <v>51</v>
      </c>
      <c r="G55" s="63">
        <v>34</v>
      </c>
      <c r="H55" s="59">
        <v>0.9093046954613153</v>
      </c>
    </row>
    <row r="56" spans="2:8" ht="15" customHeight="1">
      <c r="B56" s="8" t="s">
        <v>25</v>
      </c>
      <c r="C56" s="63">
        <v>226</v>
      </c>
      <c r="D56" s="63">
        <v>53</v>
      </c>
      <c r="E56" s="63">
        <v>70</v>
      </c>
      <c r="F56" s="63">
        <v>59</v>
      </c>
      <c r="G56" s="63">
        <v>44</v>
      </c>
      <c r="H56" s="59">
        <v>0.8857881947166262</v>
      </c>
    </row>
    <row r="57" spans="2:8" ht="30" customHeight="1">
      <c r="B57" s="8" t="s">
        <v>32</v>
      </c>
      <c r="C57" s="63">
        <v>587</v>
      </c>
      <c r="D57" s="63">
        <v>208</v>
      </c>
      <c r="E57" s="63">
        <v>181</v>
      </c>
      <c r="F57" s="63">
        <v>141</v>
      </c>
      <c r="G57" s="63">
        <v>57</v>
      </c>
      <c r="H57" s="59">
        <v>2.300697656188759</v>
      </c>
    </row>
    <row r="58" spans="2:8" ht="30" customHeight="1" thickBot="1">
      <c r="B58" s="11" t="s">
        <v>31</v>
      </c>
      <c r="C58" s="68">
        <v>334</v>
      </c>
      <c r="D58" s="68">
        <v>64</v>
      </c>
      <c r="E58" s="68">
        <v>83</v>
      </c>
      <c r="F58" s="68">
        <v>114</v>
      </c>
      <c r="G58" s="68">
        <v>73</v>
      </c>
      <c r="H58" s="69">
        <v>1.3090852081210316</v>
      </c>
    </row>
    <row r="59" spans="2:8" ht="15" customHeight="1" thickBot="1">
      <c r="B59" s="178">
        <v>2011</v>
      </c>
      <c r="C59" s="179"/>
      <c r="D59" s="179"/>
      <c r="E59" s="179"/>
      <c r="F59" s="179"/>
      <c r="G59" s="179"/>
      <c r="H59" s="180"/>
    </row>
    <row r="60" spans="2:8" ht="15" customHeight="1">
      <c r="B60" s="23" t="s">
        <v>5</v>
      </c>
      <c r="C60" s="70">
        <v>8493</v>
      </c>
      <c r="D60" s="70">
        <v>2124</v>
      </c>
      <c r="E60" s="70">
        <v>2437</v>
      </c>
      <c r="F60" s="70">
        <v>2362</v>
      </c>
      <c r="G60" s="70">
        <v>1570</v>
      </c>
      <c r="H60" s="71">
        <v>33.415958451369214</v>
      </c>
    </row>
    <row r="61" spans="2:8" ht="15" customHeight="1">
      <c r="B61" s="24" t="s">
        <v>6</v>
      </c>
      <c r="C61" s="181"/>
      <c r="D61" s="182"/>
      <c r="E61" s="182"/>
      <c r="F61" s="182"/>
      <c r="G61" s="182"/>
      <c r="H61" s="183"/>
    </row>
    <row r="62" spans="2:8" ht="15" customHeight="1">
      <c r="B62" s="8" t="s">
        <v>19</v>
      </c>
      <c r="C62" s="72">
        <v>92</v>
      </c>
      <c r="D62" s="73">
        <v>7</v>
      </c>
      <c r="E62" s="73">
        <v>22</v>
      </c>
      <c r="F62" s="73">
        <v>38</v>
      </c>
      <c r="G62" s="73">
        <v>25</v>
      </c>
      <c r="H62" s="74">
        <v>0.3619767075857728</v>
      </c>
    </row>
    <row r="63" spans="2:8" ht="15" customHeight="1">
      <c r="B63" s="8" t="s">
        <v>27</v>
      </c>
      <c r="C63" s="73">
        <v>482</v>
      </c>
      <c r="D63" s="73">
        <v>68</v>
      </c>
      <c r="E63" s="73">
        <v>115</v>
      </c>
      <c r="F63" s="73">
        <v>179</v>
      </c>
      <c r="G63" s="73">
        <v>120</v>
      </c>
      <c r="H63" s="74">
        <v>1.8964431853950268</v>
      </c>
    </row>
    <row r="64" spans="2:8" ht="30" customHeight="1">
      <c r="B64" s="8" t="s">
        <v>26</v>
      </c>
      <c r="C64" s="73">
        <v>212</v>
      </c>
      <c r="D64" s="73">
        <v>23</v>
      </c>
      <c r="E64" s="73">
        <v>50</v>
      </c>
      <c r="F64" s="73">
        <v>84</v>
      </c>
      <c r="G64" s="73">
        <v>55</v>
      </c>
      <c r="H64" s="74">
        <v>0.8341202392193894</v>
      </c>
    </row>
    <row r="65" spans="2:8" ht="15" customHeight="1">
      <c r="B65" s="8" t="s">
        <v>34</v>
      </c>
      <c r="C65" s="73">
        <v>950</v>
      </c>
      <c r="D65" s="73">
        <v>157</v>
      </c>
      <c r="E65" s="73">
        <v>240</v>
      </c>
      <c r="F65" s="73">
        <v>330</v>
      </c>
      <c r="G65" s="73">
        <v>223</v>
      </c>
      <c r="H65" s="74">
        <v>3.7378029587661317</v>
      </c>
    </row>
    <row r="66" spans="2:8" ht="15" customHeight="1">
      <c r="B66" s="8" t="s">
        <v>33</v>
      </c>
      <c r="C66" s="75">
        <v>2062</v>
      </c>
      <c r="D66" s="73">
        <v>619</v>
      </c>
      <c r="E66" s="73">
        <v>656</v>
      </c>
      <c r="F66" s="73">
        <v>482</v>
      </c>
      <c r="G66" s="73">
        <v>305</v>
      </c>
      <c r="H66" s="74">
        <v>8.112999685237646</v>
      </c>
    </row>
    <row r="67" spans="2:8" ht="15" customHeight="1">
      <c r="B67" s="8" t="s">
        <v>29</v>
      </c>
      <c r="C67" s="73">
        <v>668</v>
      </c>
      <c r="D67" s="73">
        <v>93</v>
      </c>
      <c r="E67" s="73">
        <v>208</v>
      </c>
      <c r="F67" s="73">
        <v>213</v>
      </c>
      <c r="G67" s="73">
        <v>154</v>
      </c>
      <c r="H67" s="74">
        <v>2.6282656594271323</v>
      </c>
    </row>
    <row r="68" spans="2:8" ht="15" customHeight="1">
      <c r="B68" s="8" t="s">
        <v>30</v>
      </c>
      <c r="C68" s="73">
        <v>329</v>
      </c>
      <c r="D68" s="73">
        <v>69</v>
      </c>
      <c r="E68" s="73">
        <v>119</v>
      </c>
      <c r="F68" s="73">
        <v>94</v>
      </c>
      <c r="G68" s="73">
        <v>47</v>
      </c>
      <c r="H68" s="74">
        <v>1.2944601825621656</v>
      </c>
    </row>
    <row r="69" spans="2:8" ht="15" customHeight="1">
      <c r="B69" s="8" t="s">
        <v>25</v>
      </c>
      <c r="C69" s="73">
        <v>349</v>
      </c>
      <c r="D69" s="73">
        <v>87</v>
      </c>
      <c r="E69" s="73">
        <v>94</v>
      </c>
      <c r="F69" s="73">
        <v>103</v>
      </c>
      <c r="G69" s="73">
        <v>65</v>
      </c>
      <c r="H69" s="74">
        <v>1.3731507711677682</v>
      </c>
    </row>
    <row r="70" spans="2:8" ht="30" customHeight="1">
      <c r="B70" s="8" t="s">
        <v>32</v>
      </c>
      <c r="C70" s="73">
        <v>923</v>
      </c>
      <c r="D70" s="73">
        <v>394</v>
      </c>
      <c r="E70" s="73">
        <v>243</v>
      </c>
      <c r="F70" s="73">
        <v>178</v>
      </c>
      <c r="G70" s="73">
        <v>108</v>
      </c>
      <c r="H70" s="74">
        <v>3.6315706641485677</v>
      </c>
    </row>
    <row r="71" spans="2:8" ht="30" customHeight="1" thickBot="1">
      <c r="B71" s="11" t="s">
        <v>31</v>
      </c>
      <c r="C71" s="76">
        <v>442</v>
      </c>
      <c r="D71" s="76">
        <v>98</v>
      </c>
      <c r="E71" s="76">
        <v>107</v>
      </c>
      <c r="F71" s="76">
        <v>150</v>
      </c>
      <c r="G71" s="76">
        <v>87</v>
      </c>
      <c r="H71" s="77">
        <v>1.7390620081838213</v>
      </c>
    </row>
    <row r="72" spans="2:8" ht="15" customHeight="1" thickBot="1">
      <c r="B72" s="178">
        <v>2012</v>
      </c>
      <c r="C72" s="179"/>
      <c r="D72" s="179"/>
      <c r="E72" s="179"/>
      <c r="F72" s="179"/>
      <c r="G72" s="179"/>
      <c r="H72" s="180"/>
    </row>
    <row r="73" spans="2:8" ht="15" customHeight="1">
      <c r="B73" s="23" t="s">
        <v>5</v>
      </c>
      <c r="C73" s="78">
        <v>8751</v>
      </c>
      <c r="D73" s="79">
        <v>2301</v>
      </c>
      <c r="E73" s="79">
        <v>2703</v>
      </c>
      <c r="F73" s="79">
        <v>2384</v>
      </c>
      <c r="G73" s="79">
        <v>1363</v>
      </c>
      <c r="H73" s="80">
        <v>34.456825609323936</v>
      </c>
    </row>
    <row r="74" spans="2:8" ht="15" customHeight="1">
      <c r="B74" s="24" t="s">
        <v>6</v>
      </c>
      <c r="C74" s="184"/>
      <c r="D74" s="185"/>
      <c r="E74" s="185"/>
      <c r="F74" s="185"/>
      <c r="G74" s="185"/>
      <c r="H74" s="186"/>
    </row>
    <row r="75" spans="2:8" ht="15" customHeight="1">
      <c r="B75" s="8" t="s">
        <v>19</v>
      </c>
      <c r="C75" s="81">
        <v>58</v>
      </c>
      <c r="D75" s="81">
        <v>2</v>
      </c>
      <c r="E75" s="81">
        <v>5</v>
      </c>
      <c r="F75" s="81">
        <v>22</v>
      </c>
      <c r="G75" s="81">
        <v>29</v>
      </c>
      <c r="H75" s="82">
        <v>0.2283734299326692</v>
      </c>
    </row>
    <row r="76" spans="2:8" ht="15" customHeight="1">
      <c r="B76" s="8" t="s">
        <v>27</v>
      </c>
      <c r="C76" s="81">
        <v>707</v>
      </c>
      <c r="D76" s="81">
        <v>75</v>
      </c>
      <c r="E76" s="81">
        <v>262</v>
      </c>
      <c r="F76" s="81">
        <v>267</v>
      </c>
      <c r="G76" s="81">
        <v>103</v>
      </c>
      <c r="H76" s="82">
        <v>2.7837933614206403</v>
      </c>
    </row>
    <row r="77" spans="2:22" ht="30" customHeight="1">
      <c r="B77" s="8" t="s">
        <v>26</v>
      </c>
      <c r="C77" s="83">
        <v>197</v>
      </c>
      <c r="D77" s="81">
        <v>21</v>
      </c>
      <c r="E77" s="81">
        <v>53</v>
      </c>
      <c r="F77" s="81">
        <v>67</v>
      </c>
      <c r="G77" s="81">
        <v>56</v>
      </c>
      <c r="H77" s="82">
        <v>0.7756821671851005</v>
      </c>
      <c r="M77" s="84"/>
      <c r="N77" s="176"/>
      <c r="O77" s="176"/>
      <c r="P77" s="176"/>
      <c r="Q77" s="176"/>
      <c r="R77" s="176"/>
      <c r="S77" s="176"/>
      <c r="T77" s="85"/>
      <c r="U77" s="85"/>
      <c r="V77" s="85"/>
    </row>
    <row r="78" spans="2:22" ht="15" customHeight="1">
      <c r="B78" s="8" t="s">
        <v>34</v>
      </c>
      <c r="C78" s="81">
        <v>863</v>
      </c>
      <c r="D78" s="81">
        <v>128</v>
      </c>
      <c r="E78" s="81">
        <v>258</v>
      </c>
      <c r="F78" s="81">
        <v>292</v>
      </c>
      <c r="G78" s="81">
        <v>185</v>
      </c>
      <c r="H78" s="82">
        <v>3.39803913848092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2:8" ht="15" customHeight="1">
      <c r="B79" s="8" t="s">
        <v>33</v>
      </c>
      <c r="C79" s="81">
        <v>2491</v>
      </c>
      <c r="D79" s="81">
        <v>794</v>
      </c>
      <c r="E79" s="81">
        <v>794</v>
      </c>
      <c r="F79" s="81">
        <v>607</v>
      </c>
      <c r="G79" s="81">
        <v>296</v>
      </c>
      <c r="H79" s="82">
        <v>9.808245068315156</v>
      </c>
    </row>
    <row r="80" spans="2:8" ht="15" customHeight="1">
      <c r="B80" s="8" t="s">
        <v>29</v>
      </c>
      <c r="C80" s="81">
        <v>540</v>
      </c>
      <c r="D80" s="81">
        <v>117</v>
      </c>
      <c r="E80" s="81">
        <v>175</v>
      </c>
      <c r="F80" s="81">
        <v>147</v>
      </c>
      <c r="G80" s="81">
        <v>101</v>
      </c>
      <c r="H80" s="82">
        <v>2.126235382131748</v>
      </c>
    </row>
    <row r="81" spans="2:8" ht="15" customHeight="1">
      <c r="B81" s="8" t="s">
        <v>30</v>
      </c>
      <c r="C81" s="81">
        <v>265</v>
      </c>
      <c r="D81" s="81">
        <v>66</v>
      </c>
      <c r="E81" s="81">
        <v>94</v>
      </c>
      <c r="F81" s="81">
        <v>63</v>
      </c>
      <c r="G81" s="81">
        <v>42</v>
      </c>
      <c r="H81" s="82">
        <v>1.043430326416506</v>
      </c>
    </row>
    <row r="82" spans="2:8" ht="15" customHeight="1">
      <c r="B82" s="8" t="s">
        <v>25</v>
      </c>
      <c r="C82" s="81">
        <v>332</v>
      </c>
      <c r="D82" s="81">
        <v>77</v>
      </c>
      <c r="E82" s="81">
        <v>96</v>
      </c>
      <c r="F82" s="81">
        <v>99</v>
      </c>
      <c r="G82" s="81">
        <v>60</v>
      </c>
      <c r="H82" s="82">
        <v>1.3072410127180374</v>
      </c>
    </row>
    <row r="83" spans="2:8" ht="30" customHeight="1">
      <c r="B83" s="8" t="s">
        <v>32</v>
      </c>
      <c r="C83" s="83">
        <v>854</v>
      </c>
      <c r="D83" s="83">
        <v>411</v>
      </c>
      <c r="E83" s="83">
        <v>208</v>
      </c>
      <c r="F83" s="83">
        <v>143</v>
      </c>
      <c r="G83" s="83">
        <v>92</v>
      </c>
      <c r="H83" s="82">
        <v>3.362601882112061</v>
      </c>
    </row>
    <row r="84" spans="2:8" ht="30" customHeight="1" thickBot="1">
      <c r="B84" s="11" t="s">
        <v>31</v>
      </c>
      <c r="C84" s="86">
        <v>436</v>
      </c>
      <c r="D84" s="86">
        <v>102</v>
      </c>
      <c r="E84" s="86">
        <v>135</v>
      </c>
      <c r="F84" s="86">
        <v>124</v>
      </c>
      <c r="G84" s="86">
        <v>75</v>
      </c>
      <c r="H84" s="87">
        <v>1.7167381974248928</v>
      </c>
    </row>
    <row r="85" spans="2:8" ht="15" customHeight="1" thickBot="1">
      <c r="B85" s="178">
        <v>2013</v>
      </c>
      <c r="C85" s="179"/>
      <c r="D85" s="179"/>
      <c r="E85" s="179"/>
      <c r="F85" s="179"/>
      <c r="G85" s="179"/>
      <c r="H85" s="180"/>
    </row>
    <row r="86" spans="2:8" ht="15" customHeight="1">
      <c r="B86" s="23" t="s">
        <v>5</v>
      </c>
      <c r="C86" s="78">
        <v>8899</v>
      </c>
      <c r="D86" s="79">
        <v>2156</v>
      </c>
      <c r="E86" s="79">
        <v>2850</v>
      </c>
      <c r="F86" s="79">
        <v>2430</v>
      </c>
      <c r="G86" s="79">
        <v>1463</v>
      </c>
      <c r="H86" s="80">
        <v>34.983096155358126</v>
      </c>
    </row>
    <row r="87" spans="2:8" ht="15" customHeight="1">
      <c r="B87" s="24" t="s">
        <v>6</v>
      </c>
      <c r="C87" s="173"/>
      <c r="D87" s="174"/>
      <c r="E87" s="174"/>
      <c r="F87" s="174"/>
      <c r="G87" s="174"/>
      <c r="H87" s="175"/>
    </row>
    <row r="88" spans="2:8" ht="15" customHeight="1">
      <c r="B88" s="8" t="s">
        <v>19</v>
      </c>
      <c r="C88" s="88">
        <v>64</v>
      </c>
      <c r="D88" s="88">
        <v>8</v>
      </c>
      <c r="E88" s="88">
        <v>13</v>
      </c>
      <c r="F88" s="88">
        <v>22</v>
      </c>
      <c r="G88" s="88">
        <v>21</v>
      </c>
      <c r="H88" s="82">
        <v>0.25159210629766493</v>
      </c>
    </row>
    <row r="89" spans="2:8" ht="15" customHeight="1">
      <c r="B89" s="8" t="s">
        <v>27</v>
      </c>
      <c r="C89" s="88">
        <v>779</v>
      </c>
      <c r="D89" s="88">
        <v>72</v>
      </c>
      <c r="E89" s="88">
        <v>283</v>
      </c>
      <c r="F89" s="88">
        <v>310</v>
      </c>
      <c r="G89" s="88">
        <v>114</v>
      </c>
      <c r="H89" s="82">
        <v>3.0623476688418902</v>
      </c>
    </row>
    <row r="90" spans="2:8" ht="30" customHeight="1">
      <c r="B90" s="8" t="s">
        <v>26</v>
      </c>
      <c r="C90" s="88">
        <v>201</v>
      </c>
      <c r="D90" s="88">
        <v>18</v>
      </c>
      <c r="E90" s="88">
        <v>50</v>
      </c>
      <c r="F90" s="88">
        <v>79</v>
      </c>
      <c r="G90" s="88">
        <v>54</v>
      </c>
      <c r="H90" s="82">
        <v>0.7901564588411039</v>
      </c>
    </row>
    <row r="91" spans="2:8" ht="15" customHeight="1">
      <c r="B91" s="8" t="s">
        <v>34</v>
      </c>
      <c r="C91" s="88">
        <v>844</v>
      </c>
      <c r="D91" s="88">
        <v>105</v>
      </c>
      <c r="E91" s="88">
        <v>269</v>
      </c>
      <c r="F91" s="88">
        <v>265</v>
      </c>
      <c r="G91" s="88">
        <v>205</v>
      </c>
      <c r="H91" s="82">
        <v>3.3178709018004566</v>
      </c>
    </row>
    <row r="92" spans="2:8" ht="15" customHeight="1">
      <c r="B92" s="8" t="s">
        <v>33</v>
      </c>
      <c r="C92" s="88">
        <v>2468</v>
      </c>
      <c r="D92" s="88">
        <v>781</v>
      </c>
      <c r="E92" s="88">
        <v>819</v>
      </c>
      <c r="F92" s="88">
        <v>556</v>
      </c>
      <c r="G92" s="88">
        <v>312</v>
      </c>
      <c r="H92" s="82">
        <v>9.702020599103705</v>
      </c>
    </row>
    <row r="93" spans="2:8" ht="15" customHeight="1">
      <c r="B93" s="8" t="s">
        <v>29</v>
      </c>
      <c r="C93" s="88">
        <v>497</v>
      </c>
      <c r="D93" s="88">
        <v>69</v>
      </c>
      <c r="E93" s="88">
        <v>154</v>
      </c>
      <c r="F93" s="88">
        <v>164</v>
      </c>
      <c r="G93" s="88">
        <v>110</v>
      </c>
      <c r="H93" s="82">
        <v>1.9537699504678043</v>
      </c>
    </row>
    <row r="94" spans="2:8" ht="15" customHeight="1">
      <c r="B94" s="8" t="s">
        <v>30</v>
      </c>
      <c r="C94" s="88">
        <v>225</v>
      </c>
      <c r="D94" s="88">
        <v>52</v>
      </c>
      <c r="E94" s="88">
        <v>73</v>
      </c>
      <c r="F94" s="88">
        <v>63</v>
      </c>
      <c r="G94" s="88">
        <v>37</v>
      </c>
      <c r="H94" s="82">
        <v>0.8845034987027283</v>
      </c>
    </row>
    <row r="95" spans="2:8" ht="15" customHeight="1">
      <c r="B95" s="8" t="s">
        <v>25</v>
      </c>
      <c r="C95" s="88">
        <v>436</v>
      </c>
      <c r="D95" s="88">
        <v>101</v>
      </c>
      <c r="E95" s="88">
        <v>124</v>
      </c>
      <c r="F95" s="88">
        <v>142</v>
      </c>
      <c r="G95" s="88">
        <v>69</v>
      </c>
      <c r="H95" s="82">
        <v>1.7139712241528424</v>
      </c>
    </row>
    <row r="96" spans="2:8" ht="30" customHeight="1">
      <c r="B96" s="8" t="s">
        <v>32</v>
      </c>
      <c r="C96" s="88">
        <v>752</v>
      </c>
      <c r="D96" s="88">
        <v>337</v>
      </c>
      <c r="E96" s="88">
        <v>211</v>
      </c>
      <c r="F96" s="88">
        <v>130</v>
      </c>
      <c r="G96" s="88">
        <v>74</v>
      </c>
      <c r="H96" s="82">
        <v>2.956207248997563</v>
      </c>
    </row>
    <row r="97" spans="2:8" ht="30" customHeight="1" thickBot="1">
      <c r="B97" s="11" t="s">
        <v>31</v>
      </c>
      <c r="C97" s="89">
        <v>469</v>
      </c>
      <c r="D97" s="89">
        <v>96</v>
      </c>
      <c r="E97" s="89">
        <v>128</v>
      </c>
      <c r="F97" s="89">
        <v>150</v>
      </c>
      <c r="G97" s="89">
        <v>95</v>
      </c>
      <c r="H97" s="87">
        <v>1.843698403962576</v>
      </c>
    </row>
    <row r="98" spans="2:8" ht="15" customHeight="1" thickBot="1">
      <c r="B98" s="178">
        <v>2014</v>
      </c>
      <c r="C98" s="179"/>
      <c r="D98" s="179"/>
      <c r="E98" s="179"/>
      <c r="F98" s="179"/>
      <c r="G98" s="179"/>
      <c r="H98" s="180"/>
    </row>
    <row r="99" spans="2:8" ht="15" customHeight="1">
      <c r="B99" s="23" t="s">
        <v>5</v>
      </c>
      <c r="C99" s="90">
        <v>11199</v>
      </c>
      <c r="D99" s="90">
        <v>3144</v>
      </c>
      <c r="E99" s="90">
        <v>3534</v>
      </c>
      <c r="F99" s="90">
        <v>2949</v>
      </c>
      <c r="G99" s="90">
        <v>1572</v>
      </c>
      <c r="H99" s="80">
        <v>43.8</v>
      </c>
    </row>
    <row r="100" spans="2:8" ht="15" customHeight="1">
      <c r="B100" s="24" t="s">
        <v>6</v>
      </c>
      <c r="C100" s="173"/>
      <c r="D100" s="174"/>
      <c r="E100" s="174"/>
      <c r="F100" s="174"/>
      <c r="G100" s="174"/>
      <c r="H100" s="175"/>
    </row>
    <row r="101" spans="2:8" ht="15" customHeight="1">
      <c r="B101" s="8" t="s">
        <v>19</v>
      </c>
      <c r="C101" s="83">
        <v>92</v>
      </c>
      <c r="D101" s="83">
        <v>8</v>
      </c>
      <c r="E101" s="83">
        <v>29</v>
      </c>
      <c r="F101" s="83">
        <v>35</v>
      </c>
      <c r="G101" s="83">
        <v>20</v>
      </c>
      <c r="H101" s="82">
        <v>0.4</v>
      </c>
    </row>
    <row r="102" spans="2:8" ht="15" customHeight="1">
      <c r="B102" s="8" t="s">
        <v>27</v>
      </c>
      <c r="C102" s="83">
        <v>714</v>
      </c>
      <c r="D102" s="83">
        <v>84</v>
      </c>
      <c r="E102" s="83">
        <v>277</v>
      </c>
      <c r="F102" s="83">
        <v>253</v>
      </c>
      <c r="G102" s="83">
        <v>100</v>
      </c>
      <c r="H102" s="82">
        <v>2.8</v>
      </c>
    </row>
    <row r="103" spans="2:8" ht="30" customHeight="1">
      <c r="B103" s="8" t="s">
        <v>26</v>
      </c>
      <c r="C103" s="83">
        <v>275</v>
      </c>
      <c r="D103" s="83">
        <v>44</v>
      </c>
      <c r="E103" s="83">
        <v>70</v>
      </c>
      <c r="F103" s="83">
        <v>104</v>
      </c>
      <c r="G103" s="83">
        <v>57</v>
      </c>
      <c r="H103" s="82">
        <v>1.1</v>
      </c>
    </row>
    <row r="104" spans="2:8" ht="15" customHeight="1">
      <c r="B104" s="8" t="s">
        <v>28</v>
      </c>
      <c r="C104" s="83">
        <v>956</v>
      </c>
      <c r="D104" s="83">
        <v>189</v>
      </c>
      <c r="E104" s="83">
        <v>264</v>
      </c>
      <c r="F104" s="83">
        <v>319</v>
      </c>
      <c r="G104" s="83">
        <v>184</v>
      </c>
      <c r="H104" s="82">
        <v>3.7</v>
      </c>
    </row>
    <row r="105" spans="2:8" ht="15" customHeight="1">
      <c r="B105" s="8" t="s">
        <v>24</v>
      </c>
      <c r="C105" s="88">
        <v>3014</v>
      </c>
      <c r="D105" s="83">
        <v>952</v>
      </c>
      <c r="E105" s="83">
        <v>998</v>
      </c>
      <c r="F105" s="83">
        <v>697</v>
      </c>
      <c r="G105" s="83">
        <v>367</v>
      </c>
      <c r="H105" s="82">
        <v>11.8</v>
      </c>
    </row>
    <row r="106" spans="2:8" ht="15" customHeight="1">
      <c r="B106" s="8" t="s">
        <v>29</v>
      </c>
      <c r="C106" s="83">
        <v>775</v>
      </c>
      <c r="D106" s="83">
        <v>139</v>
      </c>
      <c r="E106" s="83">
        <v>248</v>
      </c>
      <c r="F106" s="83">
        <v>245</v>
      </c>
      <c r="G106" s="83">
        <v>143</v>
      </c>
      <c r="H106" s="82">
        <v>3</v>
      </c>
    </row>
    <row r="107" spans="2:8" ht="15" customHeight="1">
      <c r="B107" s="8" t="s">
        <v>30</v>
      </c>
      <c r="C107" s="83">
        <v>361</v>
      </c>
      <c r="D107" s="83">
        <v>98</v>
      </c>
      <c r="E107" s="83">
        <v>137</v>
      </c>
      <c r="F107" s="83">
        <v>86</v>
      </c>
      <c r="G107" s="83">
        <v>40</v>
      </c>
      <c r="H107" s="82">
        <v>1.4</v>
      </c>
    </row>
    <row r="108" spans="2:8" ht="15" customHeight="1">
      <c r="B108" s="8" t="s">
        <v>25</v>
      </c>
      <c r="C108" s="83">
        <v>399</v>
      </c>
      <c r="D108" s="83">
        <v>96</v>
      </c>
      <c r="E108" s="83">
        <v>106</v>
      </c>
      <c r="F108" s="83">
        <v>129</v>
      </c>
      <c r="G108" s="83">
        <v>68</v>
      </c>
      <c r="H108" s="82">
        <v>1.6</v>
      </c>
    </row>
    <row r="109" spans="2:8" ht="30" customHeight="1">
      <c r="B109" s="8" t="s">
        <v>32</v>
      </c>
      <c r="C109" s="83">
        <v>1190</v>
      </c>
      <c r="D109" s="83">
        <v>580</v>
      </c>
      <c r="E109" s="83">
        <v>314</v>
      </c>
      <c r="F109" s="83">
        <v>207</v>
      </c>
      <c r="G109" s="83">
        <v>89</v>
      </c>
      <c r="H109" s="82">
        <v>4.7</v>
      </c>
    </row>
    <row r="110" spans="2:8" ht="30" customHeight="1" thickBot="1">
      <c r="B110" s="11" t="s">
        <v>31</v>
      </c>
      <c r="C110" s="91">
        <v>671</v>
      </c>
      <c r="D110" s="91">
        <v>181</v>
      </c>
      <c r="E110" s="91">
        <v>192</v>
      </c>
      <c r="F110" s="91">
        <v>184</v>
      </c>
      <c r="G110" s="91">
        <v>114</v>
      </c>
      <c r="H110" s="87">
        <v>2.6</v>
      </c>
    </row>
    <row r="111" spans="2:8" ht="15" customHeight="1" thickBot="1">
      <c r="B111" s="178">
        <v>2015</v>
      </c>
      <c r="C111" s="179"/>
      <c r="D111" s="179"/>
      <c r="E111" s="179"/>
      <c r="F111" s="179"/>
      <c r="G111" s="179"/>
      <c r="H111" s="180"/>
    </row>
    <row r="112" spans="2:8" ht="15" customHeight="1">
      <c r="B112" s="23" t="s">
        <v>5</v>
      </c>
      <c r="C112" s="92">
        <v>7911</v>
      </c>
      <c r="D112" s="92">
        <f>1025+714</f>
        <v>1739</v>
      </c>
      <c r="E112" s="92">
        <f>1550+1032</f>
        <v>2582</v>
      </c>
      <c r="F112" s="92">
        <f>1134+880</f>
        <v>2014</v>
      </c>
      <c r="G112" s="92">
        <f>897+679</f>
        <v>1576</v>
      </c>
      <c r="H112" s="80">
        <v>30.71171517417281</v>
      </c>
    </row>
    <row r="113" spans="2:8" ht="15" customHeight="1">
      <c r="B113" s="24" t="s">
        <v>6</v>
      </c>
      <c r="C113" s="173"/>
      <c r="D113" s="174"/>
      <c r="E113" s="174"/>
      <c r="F113" s="174"/>
      <c r="G113" s="174"/>
      <c r="H113" s="175"/>
    </row>
    <row r="114" spans="2:8" ht="15" customHeight="1">
      <c r="B114" s="8" t="s">
        <v>19</v>
      </c>
      <c r="C114" s="93">
        <v>48</v>
      </c>
      <c r="D114" s="93">
        <v>11</v>
      </c>
      <c r="E114" s="93">
        <v>19</v>
      </c>
      <c r="F114" s="93">
        <v>12</v>
      </c>
      <c r="G114" s="93">
        <v>6</v>
      </c>
      <c r="H114" s="94">
        <v>0.2</v>
      </c>
    </row>
    <row r="115" spans="2:8" ht="15" customHeight="1">
      <c r="B115" s="8" t="s">
        <v>27</v>
      </c>
      <c r="C115" s="93">
        <v>380</v>
      </c>
      <c r="D115" s="93">
        <v>88</v>
      </c>
      <c r="E115" s="93">
        <f>76+48</f>
        <v>124</v>
      </c>
      <c r="F115" s="93">
        <v>96</v>
      </c>
      <c r="G115" s="93">
        <v>72</v>
      </c>
      <c r="H115" s="82">
        <v>1.4752182740722624</v>
      </c>
    </row>
    <row r="116" spans="2:8" ht="30" customHeight="1">
      <c r="B116" s="8" t="s">
        <v>26</v>
      </c>
      <c r="C116" s="93">
        <v>245</v>
      </c>
      <c r="D116" s="93">
        <f>36+25</f>
        <v>61</v>
      </c>
      <c r="E116" s="93">
        <v>68</v>
      </c>
      <c r="F116" s="93">
        <v>66</v>
      </c>
      <c r="G116" s="93">
        <v>50</v>
      </c>
      <c r="H116" s="82">
        <v>0.951127571441327</v>
      </c>
    </row>
    <row r="117" spans="2:8" ht="15" customHeight="1">
      <c r="B117" s="8" t="s">
        <v>28</v>
      </c>
      <c r="C117" s="93">
        <v>1104</v>
      </c>
      <c r="D117" s="93">
        <f>161+109</f>
        <v>270</v>
      </c>
      <c r="E117" s="93">
        <f>208+166</f>
        <v>374</v>
      </c>
      <c r="F117" s="93">
        <f>187+139</f>
        <v>326</v>
      </c>
      <c r="G117" s="93">
        <f>101+33</f>
        <v>134</v>
      </c>
      <c r="H117" s="82">
        <v>4.285897301515204</v>
      </c>
    </row>
    <row r="118" spans="2:8" ht="15" customHeight="1">
      <c r="B118" s="8" t="s">
        <v>24</v>
      </c>
      <c r="C118" s="93">
        <v>2285</v>
      </c>
      <c r="D118" s="93">
        <f>255+209</f>
        <v>464</v>
      </c>
      <c r="E118" s="93">
        <f>464+250</f>
        <v>714</v>
      </c>
      <c r="F118" s="93">
        <f>280+239</f>
        <v>519</v>
      </c>
      <c r="G118" s="93">
        <f>235+353</f>
        <v>588</v>
      </c>
      <c r="H118" s="82">
        <v>8.870720411197683</v>
      </c>
    </row>
    <row r="119" spans="2:9" ht="15" customHeight="1">
      <c r="B119" s="8" t="s">
        <v>29</v>
      </c>
      <c r="C119" s="93">
        <v>445</v>
      </c>
      <c r="D119" s="93">
        <v>105</v>
      </c>
      <c r="E119" s="93">
        <v>126</v>
      </c>
      <c r="F119" s="93">
        <v>150</v>
      </c>
      <c r="G119" s="93">
        <v>64</v>
      </c>
      <c r="H119" s="82">
        <v>1.7275582420056756</v>
      </c>
      <c r="I119" s="95"/>
    </row>
    <row r="120" spans="2:9" ht="15" customHeight="1">
      <c r="B120" s="8" t="s">
        <v>30</v>
      </c>
      <c r="C120" s="93">
        <v>268</v>
      </c>
      <c r="D120" s="93">
        <v>65</v>
      </c>
      <c r="E120" s="93">
        <v>85</v>
      </c>
      <c r="F120" s="93">
        <v>60</v>
      </c>
      <c r="G120" s="93">
        <v>58</v>
      </c>
      <c r="H120" s="82">
        <v>1.040417098556227</v>
      </c>
      <c r="I120" s="95"/>
    </row>
    <row r="121" spans="2:9" ht="15" customHeight="1">
      <c r="B121" s="8" t="s">
        <v>25</v>
      </c>
      <c r="C121" s="93">
        <v>269</v>
      </c>
      <c r="D121" s="93">
        <v>59</v>
      </c>
      <c r="E121" s="93">
        <v>100</v>
      </c>
      <c r="F121" s="93">
        <v>72</v>
      </c>
      <c r="G121" s="93">
        <v>38</v>
      </c>
      <c r="H121" s="82">
        <v>1.0442992519090488</v>
      </c>
      <c r="I121" s="95"/>
    </row>
    <row r="122" spans="2:9" ht="30" customHeight="1">
      <c r="B122" s="8" t="s">
        <v>32</v>
      </c>
      <c r="C122" s="93">
        <v>748</v>
      </c>
      <c r="D122" s="93">
        <v>158</v>
      </c>
      <c r="E122" s="93">
        <v>259</v>
      </c>
      <c r="F122" s="93">
        <v>212</v>
      </c>
      <c r="G122" s="93">
        <v>119</v>
      </c>
      <c r="H122" s="82">
        <v>2.903850707910664</v>
      </c>
      <c r="I122" s="95"/>
    </row>
    <row r="123" spans="2:9" ht="30" customHeight="1" thickBot="1">
      <c r="B123" s="11" t="s">
        <v>31</v>
      </c>
      <c r="C123" s="96">
        <v>406</v>
      </c>
      <c r="D123" s="96">
        <v>92</v>
      </c>
      <c r="E123" s="96">
        <v>135</v>
      </c>
      <c r="F123" s="96">
        <v>105</v>
      </c>
      <c r="G123" s="96">
        <v>74</v>
      </c>
      <c r="H123" s="97">
        <v>1.57615426124563</v>
      </c>
      <c r="I123" s="95"/>
    </row>
    <row r="124" spans="2:9" ht="15" customHeight="1" thickBot="1">
      <c r="B124" s="178">
        <v>2016</v>
      </c>
      <c r="C124" s="179"/>
      <c r="D124" s="179"/>
      <c r="E124" s="179"/>
      <c r="F124" s="179"/>
      <c r="G124" s="179"/>
      <c r="H124" s="180"/>
      <c r="I124" s="95"/>
    </row>
    <row r="125" spans="2:8" ht="15" customHeight="1">
      <c r="B125" s="23" t="s">
        <v>5</v>
      </c>
      <c r="C125" s="98">
        <v>10130</v>
      </c>
      <c r="D125" s="98">
        <v>2153</v>
      </c>
      <c r="E125" s="98">
        <v>2415</v>
      </c>
      <c r="F125" s="98">
        <v>3765</v>
      </c>
      <c r="G125" s="98">
        <v>1797</v>
      </c>
      <c r="H125" s="99">
        <v>39</v>
      </c>
    </row>
    <row r="126" spans="1:8" ht="15" customHeight="1">
      <c r="A126" s="100"/>
      <c r="B126" s="24" t="s">
        <v>6</v>
      </c>
      <c r="C126" s="159"/>
      <c r="D126" s="160"/>
      <c r="E126" s="160"/>
      <c r="F126" s="160"/>
      <c r="G126" s="160"/>
      <c r="H126" s="161"/>
    </row>
    <row r="127" spans="1:8" ht="15" customHeight="1">
      <c r="A127" s="100"/>
      <c r="B127" s="8" t="s">
        <v>19</v>
      </c>
      <c r="C127" s="101">
        <v>19</v>
      </c>
      <c r="D127" s="101">
        <v>3</v>
      </c>
      <c r="E127" s="101">
        <v>5</v>
      </c>
      <c r="F127" s="101">
        <v>7</v>
      </c>
      <c r="G127" s="101">
        <v>4</v>
      </c>
      <c r="H127" s="102">
        <v>0.1</v>
      </c>
    </row>
    <row r="128" spans="1:8" ht="15" customHeight="1">
      <c r="A128" s="100"/>
      <c r="B128" s="8" t="s">
        <v>27</v>
      </c>
      <c r="C128" s="101">
        <v>668</v>
      </c>
      <c r="D128" s="101">
        <v>144</v>
      </c>
      <c r="E128" s="101">
        <v>165</v>
      </c>
      <c r="F128" s="101">
        <v>240</v>
      </c>
      <c r="G128" s="101">
        <v>119</v>
      </c>
      <c r="H128" s="102">
        <v>2.6</v>
      </c>
    </row>
    <row r="129" spans="1:8" ht="30" customHeight="1">
      <c r="A129" s="100"/>
      <c r="B129" s="8" t="s">
        <v>26</v>
      </c>
      <c r="C129" s="101">
        <v>316</v>
      </c>
      <c r="D129" s="101">
        <v>70</v>
      </c>
      <c r="E129" s="101">
        <v>77</v>
      </c>
      <c r="F129" s="101">
        <v>112</v>
      </c>
      <c r="G129" s="101">
        <v>57</v>
      </c>
      <c r="H129" s="102">
        <v>1.2</v>
      </c>
    </row>
    <row r="130" spans="1:8" ht="15" customHeight="1">
      <c r="A130" s="100"/>
      <c r="B130" s="8" t="s">
        <v>28</v>
      </c>
      <c r="C130" s="103">
        <v>876</v>
      </c>
      <c r="D130" s="103">
        <v>193</v>
      </c>
      <c r="E130" s="103">
        <v>217</v>
      </c>
      <c r="F130" s="103">
        <v>318</v>
      </c>
      <c r="G130" s="103">
        <v>148</v>
      </c>
      <c r="H130" s="104">
        <v>3.4</v>
      </c>
    </row>
    <row r="131" spans="1:8" ht="15" customHeight="1">
      <c r="A131" s="100"/>
      <c r="B131" s="8" t="s">
        <v>24</v>
      </c>
      <c r="C131" s="105">
        <v>2733</v>
      </c>
      <c r="D131" s="105">
        <v>574</v>
      </c>
      <c r="E131" s="105">
        <v>638</v>
      </c>
      <c r="F131" s="105">
        <v>1045</v>
      </c>
      <c r="G131" s="105">
        <v>476</v>
      </c>
      <c r="H131" s="106">
        <v>10.5</v>
      </c>
    </row>
    <row r="132" spans="1:8" ht="15" customHeight="1">
      <c r="A132" s="100"/>
      <c r="B132" s="8" t="s">
        <v>29</v>
      </c>
      <c r="C132" s="105">
        <v>623</v>
      </c>
      <c r="D132" s="105">
        <v>139</v>
      </c>
      <c r="E132" s="105">
        <v>140</v>
      </c>
      <c r="F132" s="105">
        <v>230</v>
      </c>
      <c r="G132" s="105">
        <v>114</v>
      </c>
      <c r="H132" s="106">
        <v>2.4</v>
      </c>
    </row>
    <row r="133" spans="1:8" ht="15" customHeight="1">
      <c r="A133" s="100"/>
      <c r="B133" s="8" t="s">
        <v>30</v>
      </c>
      <c r="C133" s="101">
        <v>347</v>
      </c>
      <c r="D133" s="101">
        <v>77</v>
      </c>
      <c r="E133" s="101">
        <v>85</v>
      </c>
      <c r="F133" s="101">
        <v>122</v>
      </c>
      <c r="G133" s="101">
        <v>63</v>
      </c>
      <c r="H133" s="102">
        <v>1.3</v>
      </c>
    </row>
    <row r="134" spans="1:8" ht="15" customHeight="1">
      <c r="A134" s="100"/>
      <c r="B134" s="8" t="s">
        <v>25</v>
      </c>
      <c r="C134" s="101">
        <v>181</v>
      </c>
      <c r="D134" s="101">
        <v>38</v>
      </c>
      <c r="E134" s="101">
        <v>45</v>
      </c>
      <c r="F134" s="101">
        <v>63</v>
      </c>
      <c r="G134" s="101">
        <v>35</v>
      </c>
      <c r="H134" s="102">
        <v>0.7</v>
      </c>
    </row>
    <row r="135" spans="1:8" ht="30" customHeight="1">
      <c r="A135" s="100"/>
      <c r="B135" s="8" t="s">
        <v>32</v>
      </c>
      <c r="C135" s="101">
        <v>1556</v>
      </c>
      <c r="D135" s="101">
        <v>310</v>
      </c>
      <c r="E135" s="101">
        <v>349</v>
      </c>
      <c r="F135" s="101">
        <v>626</v>
      </c>
      <c r="G135" s="101">
        <v>271</v>
      </c>
      <c r="H135" s="107">
        <v>6</v>
      </c>
    </row>
    <row r="136" spans="1:8" ht="30" customHeight="1" thickBot="1">
      <c r="A136" s="100"/>
      <c r="B136" s="11" t="s">
        <v>31</v>
      </c>
      <c r="C136" s="108">
        <v>267</v>
      </c>
      <c r="D136" s="108">
        <v>55</v>
      </c>
      <c r="E136" s="108">
        <v>67</v>
      </c>
      <c r="F136" s="108">
        <v>94</v>
      </c>
      <c r="G136" s="108">
        <v>51</v>
      </c>
      <c r="H136" s="109">
        <v>1</v>
      </c>
    </row>
    <row r="137" ht="42" customHeight="1">
      <c r="I137" s="110"/>
    </row>
    <row r="138" ht="39.75" customHeight="1"/>
  </sheetData>
  <sheetProtection/>
  <mergeCells count="30">
    <mergeCell ref="C126:H126"/>
    <mergeCell ref="B85:H85"/>
    <mergeCell ref="B98:H98"/>
    <mergeCell ref="B111:H111"/>
    <mergeCell ref="B124:H124"/>
    <mergeCell ref="C48:H48"/>
    <mergeCell ref="C61:H61"/>
    <mergeCell ref="C74:H74"/>
    <mergeCell ref="C87:H87"/>
    <mergeCell ref="C100:H100"/>
    <mergeCell ref="C113:H113"/>
    <mergeCell ref="N77:S77"/>
    <mergeCell ref="D4:G4"/>
    <mergeCell ref="B7:H7"/>
    <mergeCell ref="B20:H20"/>
    <mergeCell ref="B33:H33"/>
    <mergeCell ref="C4:C6"/>
    <mergeCell ref="B46:H46"/>
    <mergeCell ref="B59:H59"/>
    <mergeCell ref="B72:H72"/>
    <mergeCell ref="C9:H9"/>
    <mergeCell ref="C22:H22"/>
    <mergeCell ref="C35:H35"/>
    <mergeCell ref="B2:H2"/>
    <mergeCell ref="H4:H6"/>
    <mergeCell ref="D5:D6"/>
    <mergeCell ref="E5:E6"/>
    <mergeCell ref="F5:F6"/>
    <mergeCell ref="G5:G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2011-03-18T06:09:13Z</dcterms:created>
  <dcterms:modified xsi:type="dcterms:W3CDTF">2023-10-24T11:41:04Z</dcterms:modified>
  <cp:category/>
  <cp:version/>
  <cp:contentType/>
  <cp:contentStatus/>
</cp:coreProperties>
</file>